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AN0VW\Downloads\"/>
    </mc:Choice>
  </mc:AlternateContent>
  <xr:revisionPtr revIDLastSave="0" documentId="8_{299B2DA6-B90F-42C5-BE81-F515BB7E1237}" xr6:coauthVersionLast="47" xr6:coauthVersionMax="47" xr10:uidLastSave="{00000000-0000-0000-0000-000000000000}"/>
  <bookViews>
    <workbookView xWindow="2652" yWindow="2652" windowWidth="17280" windowHeight="8964" activeTab="7" xr2:uid="{00000000-000D-0000-FFFF-FFFF00000000}"/>
  </bookViews>
  <sheets>
    <sheet name="1,3,5" sheetId="2" r:id="rId1"/>
    <sheet name="4,8,5" sheetId="5" r:id="rId2"/>
    <sheet name="2019" sheetId="9" r:id="rId3"/>
    <sheet name="2020" sheetId="8" r:id="rId4"/>
    <sheet name="2021" sheetId="12" r:id="rId5"/>
    <sheet name="2022" sheetId="13" r:id="rId6"/>
    <sheet name="2023" sheetId="14" r:id="rId7"/>
    <sheet name="2024" sheetId="15" r:id="rId8"/>
  </sheets>
  <definedNames>
    <definedName name="_xlnm.Print_Area" localSheetId="0">'1,3,5'!$A$1:$K$30</definedName>
    <definedName name="_xlnm.Print_Area" localSheetId="2">'2019'!$A$7:$L$44</definedName>
    <definedName name="_xlnm.Print_Area" localSheetId="3">'2020'!$A$7:$L$44</definedName>
    <definedName name="_xlnm.Print_Area" localSheetId="4">'2021'!$A$7:$L$44</definedName>
    <definedName name="_xlnm.Print_Area" localSheetId="5">'2022'!$A$7:$L$44</definedName>
    <definedName name="_xlnm.Print_Area" localSheetId="6">'2023'!$A$7:$L$44</definedName>
    <definedName name="_xlnm.Print_Area" localSheetId="7">'2024'!$A$7:$L$44</definedName>
    <definedName name="_xlnm.Print_Area" localSheetId="1">'4,8,5'!$A$1:$K$30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5" l="1"/>
  <c r="F30" i="15"/>
  <c r="C30" i="15"/>
  <c r="D30" i="15" s="1"/>
  <c r="J29" i="15"/>
  <c r="F29" i="15"/>
  <c r="C29" i="15"/>
  <c r="D29" i="15" s="1"/>
  <c r="J28" i="15"/>
  <c r="F28" i="15"/>
  <c r="H28" i="15" s="1"/>
  <c r="K28" i="15" s="1"/>
  <c r="C28" i="15"/>
  <c r="D28" i="15" s="1"/>
  <c r="J27" i="15"/>
  <c r="F27" i="15"/>
  <c r="H27" i="15" s="1"/>
  <c r="K27" i="15" s="1"/>
  <c r="C27" i="15"/>
  <c r="D27" i="15" s="1"/>
  <c r="J26" i="15"/>
  <c r="F26" i="15"/>
  <c r="C26" i="15"/>
  <c r="D26" i="15" s="1"/>
  <c r="J25" i="15"/>
  <c r="F25" i="15"/>
  <c r="C25" i="15"/>
  <c r="D25" i="15" s="1"/>
  <c r="J24" i="15"/>
  <c r="F24" i="15"/>
  <c r="H24" i="15" s="1"/>
  <c r="K24" i="15" s="1"/>
  <c r="C24" i="15"/>
  <c r="D24" i="15" s="1"/>
  <c r="J23" i="15"/>
  <c r="F23" i="15"/>
  <c r="H23" i="15" s="1"/>
  <c r="K23" i="15" s="1"/>
  <c r="C23" i="15"/>
  <c r="D23" i="15" s="1"/>
  <c r="J22" i="15"/>
  <c r="F22" i="15"/>
  <c r="D22" i="15"/>
  <c r="C22" i="15"/>
  <c r="J21" i="15"/>
  <c r="F21" i="15"/>
  <c r="C21" i="15"/>
  <c r="D21" i="15" s="1"/>
  <c r="J20" i="15"/>
  <c r="F20" i="15"/>
  <c r="H20" i="15" s="1"/>
  <c r="K20" i="15" s="1"/>
  <c r="C20" i="15"/>
  <c r="D20" i="15" s="1"/>
  <c r="J19" i="15"/>
  <c r="F19" i="15"/>
  <c r="H19" i="15" s="1"/>
  <c r="K19" i="15" s="1"/>
  <c r="C19" i="15"/>
  <c r="D19" i="15" s="1"/>
  <c r="J18" i="15"/>
  <c r="F18" i="15"/>
  <c r="D18" i="15"/>
  <c r="C18" i="15"/>
  <c r="J17" i="15"/>
  <c r="F17" i="15"/>
  <c r="C17" i="15"/>
  <c r="D17" i="15" s="1"/>
  <c r="J16" i="15"/>
  <c r="F16" i="15"/>
  <c r="H16" i="15" s="1"/>
  <c r="K16" i="15" s="1"/>
  <c r="C16" i="15"/>
  <c r="D16" i="15" s="1"/>
  <c r="J15" i="15"/>
  <c r="F15" i="15"/>
  <c r="H15" i="15" s="1"/>
  <c r="K15" i="15" s="1"/>
  <c r="C15" i="15"/>
  <c r="D15" i="15" s="1"/>
  <c r="J14" i="15"/>
  <c r="F14" i="15"/>
  <c r="D14" i="15"/>
  <c r="C14" i="15"/>
  <c r="J13" i="15"/>
  <c r="F13" i="15"/>
  <c r="C13" i="15"/>
  <c r="D13" i="15" s="1"/>
  <c r="J12" i="15"/>
  <c r="F12" i="15"/>
  <c r="H12" i="15" s="1"/>
  <c r="K12" i="15" s="1"/>
  <c r="C12" i="15"/>
  <c r="D12" i="15" s="1"/>
  <c r="J11" i="15"/>
  <c r="F11" i="15"/>
  <c r="C11" i="15"/>
  <c r="D11" i="15" s="1"/>
  <c r="J10" i="15"/>
  <c r="F10" i="15"/>
  <c r="D10" i="15"/>
  <c r="C10" i="15"/>
  <c r="J9" i="15"/>
  <c r="F9" i="15"/>
  <c r="C9" i="15"/>
  <c r="D9" i="15" s="1"/>
  <c r="H11" i="15" l="1"/>
  <c r="K11" i="15" s="1"/>
  <c r="H10" i="15"/>
  <c r="K10" i="15" s="1"/>
  <c r="H14" i="15"/>
  <c r="K14" i="15" s="1"/>
  <c r="H18" i="15"/>
  <c r="K18" i="15" s="1"/>
  <c r="H22" i="15"/>
  <c r="K22" i="15" s="1"/>
  <c r="H26" i="15"/>
  <c r="K26" i="15" s="1"/>
  <c r="H30" i="15"/>
  <c r="K30" i="15" s="1"/>
  <c r="H21" i="15"/>
  <c r="K21" i="15" s="1"/>
  <c r="H9" i="15"/>
  <c r="K9" i="15" s="1"/>
  <c r="H13" i="15"/>
  <c r="K13" i="15" s="1"/>
  <c r="H17" i="15"/>
  <c r="K17" i="15" s="1"/>
  <c r="H25" i="15"/>
  <c r="K25" i="15" s="1"/>
  <c r="H29" i="15"/>
  <c r="K29" i="15" s="1"/>
  <c r="C30" i="14" l="1"/>
  <c r="C29" i="14"/>
  <c r="J28" i="14"/>
  <c r="F28" i="14"/>
  <c r="C28" i="14"/>
  <c r="D28" i="14" s="1"/>
  <c r="J27" i="14"/>
  <c r="C27" i="14"/>
  <c r="F27" i="14" s="1"/>
  <c r="C26" i="14"/>
  <c r="C25" i="14"/>
  <c r="J24" i="14"/>
  <c r="F24" i="14"/>
  <c r="C24" i="14"/>
  <c r="D24" i="14" s="1"/>
  <c r="J23" i="14"/>
  <c r="C23" i="14"/>
  <c r="F23" i="14" s="1"/>
  <c r="C22" i="14"/>
  <c r="C21" i="14"/>
  <c r="J20" i="14"/>
  <c r="F20" i="14"/>
  <c r="C20" i="14"/>
  <c r="D20" i="14" s="1"/>
  <c r="J19" i="14"/>
  <c r="C19" i="14"/>
  <c r="F19" i="14" s="1"/>
  <c r="C18" i="14"/>
  <c r="C17" i="14"/>
  <c r="J16" i="14"/>
  <c r="F16" i="14"/>
  <c r="C16" i="14"/>
  <c r="D16" i="14" s="1"/>
  <c r="J15" i="14"/>
  <c r="C15" i="14"/>
  <c r="F15" i="14" s="1"/>
  <c r="C14" i="14"/>
  <c r="C13" i="14"/>
  <c r="J12" i="14"/>
  <c r="F12" i="14"/>
  <c r="C12" i="14"/>
  <c r="D12" i="14" s="1"/>
  <c r="J11" i="14"/>
  <c r="C11" i="14"/>
  <c r="F11" i="14" s="1"/>
  <c r="C10" i="14"/>
  <c r="C9" i="14"/>
  <c r="H23" i="14" l="1"/>
  <c r="H15" i="14"/>
  <c r="K15" i="14" s="1"/>
  <c r="H12" i="14"/>
  <c r="K12" i="14" s="1"/>
  <c r="H28" i="14"/>
  <c r="K28" i="14" s="1"/>
  <c r="H20" i="14"/>
  <c r="K20" i="14" s="1"/>
  <c r="H27" i="14"/>
  <c r="K27" i="14" s="1"/>
  <c r="H19" i="14"/>
  <c r="K19" i="14" s="1"/>
  <c r="H11" i="14"/>
  <c r="K11" i="14" s="1"/>
  <c r="H16" i="14"/>
  <c r="K16" i="14" s="1"/>
  <c r="H24" i="14"/>
  <c r="K24" i="14" s="1"/>
  <c r="F21" i="14"/>
  <c r="F9" i="14"/>
  <c r="F13" i="14"/>
  <c r="F17" i="14"/>
  <c r="D11" i="14"/>
  <c r="D15" i="14"/>
  <c r="D19" i="14"/>
  <c r="D23" i="14"/>
  <c r="D27" i="14"/>
  <c r="F25" i="14"/>
  <c r="F29" i="14"/>
  <c r="J9" i="14"/>
  <c r="F10" i="14"/>
  <c r="J13" i="14"/>
  <c r="J17" i="14"/>
  <c r="J21" i="14"/>
  <c r="F22" i="14"/>
  <c r="J25" i="14"/>
  <c r="F26" i="14"/>
  <c r="J29" i="14"/>
  <c r="J10" i="14"/>
  <c r="J14" i="14"/>
  <c r="J18" i="14"/>
  <c r="J26" i="14"/>
  <c r="J22" i="14"/>
  <c r="J30" i="14"/>
  <c r="D9" i="14"/>
  <c r="D13" i="14"/>
  <c r="D17" i="14"/>
  <c r="D21" i="14"/>
  <c r="D25" i="14"/>
  <c r="D29" i="14"/>
  <c r="D10" i="14"/>
  <c r="D14" i="14"/>
  <c r="D18" i="14"/>
  <c r="D22" i="14"/>
  <c r="D26" i="14"/>
  <c r="D30" i="14"/>
  <c r="C30" i="13"/>
  <c r="I30" i="13" s="1"/>
  <c r="J30" i="13" s="1"/>
  <c r="C29" i="13"/>
  <c r="E29" i="13" s="1"/>
  <c r="C28" i="13"/>
  <c r="G28" i="13" s="1"/>
  <c r="C27" i="13"/>
  <c r="I27" i="13" s="1"/>
  <c r="J27" i="13" s="1"/>
  <c r="E26" i="13"/>
  <c r="C26" i="13"/>
  <c r="I26" i="13" s="1"/>
  <c r="J26" i="13" s="1"/>
  <c r="I25" i="13"/>
  <c r="J25" i="13" s="1"/>
  <c r="G25" i="13"/>
  <c r="C25" i="13"/>
  <c r="D25" i="13" s="1"/>
  <c r="C24" i="13"/>
  <c r="G24" i="13" s="1"/>
  <c r="C23" i="13"/>
  <c r="I23" i="13" s="1"/>
  <c r="J23" i="13" s="1"/>
  <c r="L22" i="13"/>
  <c r="C22" i="13"/>
  <c r="I22" i="13" s="1"/>
  <c r="J22" i="13" s="1"/>
  <c r="D21" i="13"/>
  <c r="C21" i="13"/>
  <c r="L21" i="13" s="1"/>
  <c r="C20" i="13"/>
  <c r="G20" i="13" s="1"/>
  <c r="C19" i="13"/>
  <c r="I19" i="13" s="1"/>
  <c r="J19" i="13" s="1"/>
  <c r="C18" i="13"/>
  <c r="I18" i="13" s="1"/>
  <c r="J18" i="13" s="1"/>
  <c r="C17" i="13"/>
  <c r="L17" i="13" s="1"/>
  <c r="C16" i="13"/>
  <c r="G16" i="13" s="1"/>
  <c r="C15" i="13"/>
  <c r="I15" i="13" s="1"/>
  <c r="J15" i="13" s="1"/>
  <c r="C14" i="13"/>
  <c r="I14" i="13" s="1"/>
  <c r="J14" i="13" s="1"/>
  <c r="C13" i="13"/>
  <c r="I13" i="13" s="1"/>
  <c r="J13" i="13" s="1"/>
  <c r="C12" i="13"/>
  <c r="G12" i="13" s="1"/>
  <c r="C11" i="13"/>
  <c r="I11" i="13" s="1"/>
  <c r="J11" i="13" s="1"/>
  <c r="C10" i="13"/>
  <c r="I10" i="13" s="1"/>
  <c r="J10" i="13" s="1"/>
  <c r="C9" i="13"/>
  <c r="L9" i="13" s="1"/>
  <c r="L25" i="13" l="1"/>
  <c r="E25" i="13"/>
  <c r="F25" i="13" s="1"/>
  <c r="E21" i="13"/>
  <c r="L26" i="13"/>
  <c r="G26" i="13"/>
  <c r="F26" i="13" s="1"/>
  <c r="E22" i="13"/>
  <c r="G21" i="13"/>
  <c r="F21" i="13" s="1"/>
  <c r="G22" i="13"/>
  <c r="K23" i="14"/>
  <c r="H21" i="14"/>
  <c r="K21" i="14" s="1"/>
  <c r="H26" i="14"/>
  <c r="K26" i="14" s="1"/>
  <c r="H17" i="14"/>
  <c r="K17" i="14" s="1"/>
  <c r="H29" i="14"/>
  <c r="K29" i="14" s="1"/>
  <c r="H13" i="14"/>
  <c r="K13" i="14" s="1"/>
  <c r="F18" i="14"/>
  <c r="H25" i="14"/>
  <c r="K25" i="14" s="1"/>
  <c r="H10" i="14"/>
  <c r="K10" i="14" s="1"/>
  <c r="H22" i="14"/>
  <c r="K22" i="14" s="1"/>
  <c r="H9" i="14"/>
  <c r="K9" i="14" s="1"/>
  <c r="F30" i="14"/>
  <c r="F14" i="14"/>
  <c r="I16" i="13"/>
  <c r="J16" i="13" s="1"/>
  <c r="D30" i="13"/>
  <c r="E30" i="13"/>
  <c r="L30" i="13"/>
  <c r="G30" i="13"/>
  <c r="I29" i="13"/>
  <c r="J29" i="13" s="1"/>
  <c r="D29" i="13"/>
  <c r="G29" i="13"/>
  <c r="F29" i="13" s="1"/>
  <c r="L29" i="13"/>
  <c r="I28" i="13"/>
  <c r="J28" i="13" s="1"/>
  <c r="D26" i="13"/>
  <c r="I24" i="13"/>
  <c r="J24" i="13" s="1"/>
  <c r="D22" i="13"/>
  <c r="I21" i="13"/>
  <c r="J21" i="13" s="1"/>
  <c r="I20" i="13"/>
  <c r="J20" i="13" s="1"/>
  <c r="D18" i="13"/>
  <c r="E18" i="13"/>
  <c r="G18" i="13"/>
  <c r="L18" i="13"/>
  <c r="D17" i="13"/>
  <c r="E17" i="13"/>
  <c r="G17" i="13"/>
  <c r="F17" i="13" s="1"/>
  <c r="I17" i="13"/>
  <c r="J17" i="13" s="1"/>
  <c r="D14" i="13"/>
  <c r="E14" i="13"/>
  <c r="G14" i="13"/>
  <c r="L14" i="13"/>
  <c r="L13" i="13"/>
  <c r="D13" i="13"/>
  <c r="E13" i="13"/>
  <c r="G13" i="13"/>
  <c r="I12" i="13"/>
  <c r="J12" i="13" s="1"/>
  <c r="D10" i="13"/>
  <c r="E10" i="13"/>
  <c r="G10" i="13"/>
  <c r="L10" i="13"/>
  <c r="D9" i="13"/>
  <c r="E9" i="13"/>
  <c r="G9" i="13"/>
  <c r="I9" i="13"/>
  <c r="J9" i="13" s="1"/>
  <c r="D11" i="13"/>
  <c r="D15" i="13"/>
  <c r="L19" i="13"/>
  <c r="E15" i="13"/>
  <c r="E27" i="13"/>
  <c r="L11" i="13"/>
  <c r="L15" i="13"/>
  <c r="D19" i="13"/>
  <c r="D23" i="13"/>
  <c r="L23" i="13"/>
  <c r="H25" i="13"/>
  <c r="K25" i="13" s="1"/>
  <c r="D27" i="13"/>
  <c r="L27" i="13"/>
  <c r="E11" i="13"/>
  <c r="E19" i="13"/>
  <c r="E23" i="13"/>
  <c r="D12" i="13"/>
  <c r="L12" i="13"/>
  <c r="D16" i="13"/>
  <c r="L16" i="13"/>
  <c r="D20" i="13"/>
  <c r="L20" i="13"/>
  <c r="D24" i="13"/>
  <c r="L24" i="13"/>
  <c r="D28" i="13"/>
  <c r="L28" i="13"/>
  <c r="H21" i="13"/>
  <c r="K21" i="13" s="1"/>
  <c r="G11" i="13"/>
  <c r="E12" i="13"/>
  <c r="F12" i="13" s="1"/>
  <c r="G15" i="13"/>
  <c r="E16" i="13"/>
  <c r="F16" i="13" s="1"/>
  <c r="G19" i="13"/>
  <c r="E20" i="13"/>
  <c r="F20" i="13" s="1"/>
  <c r="G23" i="13"/>
  <c r="F23" i="13" s="1"/>
  <c r="E24" i="13"/>
  <c r="F24" i="13" s="1"/>
  <c r="G27" i="13"/>
  <c r="F27" i="13" s="1"/>
  <c r="E28" i="13"/>
  <c r="F28" i="13" s="1"/>
  <c r="H26" i="13" l="1"/>
  <c r="K26" i="13"/>
  <c r="F11" i="13"/>
  <c r="H17" i="13"/>
  <c r="F18" i="13"/>
  <c r="H18" i="13" s="1"/>
  <c r="K18" i="13" s="1"/>
  <c r="F22" i="13"/>
  <c r="H22" i="13" s="1"/>
  <c r="K22" i="13" s="1"/>
  <c r="F14" i="13"/>
  <c r="H14" i="13" s="1"/>
  <c r="K14" i="13" s="1"/>
  <c r="H14" i="14"/>
  <c r="K14" i="14" s="1"/>
  <c r="H30" i="14"/>
  <c r="K30" i="14" s="1"/>
  <c r="H18" i="14"/>
  <c r="K18" i="14" s="1"/>
  <c r="F30" i="13"/>
  <c r="H30" i="13" s="1"/>
  <c r="K30" i="13" s="1"/>
  <c r="H29" i="13"/>
  <c r="K29" i="13" s="1"/>
  <c r="K17" i="13"/>
  <c r="F15" i="13"/>
  <c r="H15" i="13" s="1"/>
  <c r="F13" i="13"/>
  <c r="H13" i="13" s="1"/>
  <c r="K13" i="13" s="1"/>
  <c r="F10" i="13"/>
  <c r="F9" i="13"/>
  <c r="H9" i="13" s="1"/>
  <c r="K9" i="13" s="1"/>
  <c r="H28" i="13"/>
  <c r="K28" i="13" s="1"/>
  <c r="H12" i="13"/>
  <c r="K12" i="13" s="1"/>
  <c r="H20" i="13"/>
  <c r="K20" i="13" s="1"/>
  <c r="H24" i="13"/>
  <c r="K24" i="13" s="1"/>
  <c r="H11" i="13"/>
  <c r="K11" i="13" s="1"/>
  <c r="H23" i="13"/>
  <c r="K23" i="13" s="1"/>
  <c r="H16" i="13"/>
  <c r="K16" i="13" s="1"/>
  <c r="H27" i="13"/>
  <c r="K27" i="13" s="1"/>
  <c r="F19" i="13"/>
  <c r="K15" i="13" l="1"/>
  <c r="H10" i="13"/>
  <c r="K10" i="13" s="1"/>
  <c r="H19" i="13"/>
  <c r="K19" i="13" s="1"/>
  <c r="C30" i="12" l="1"/>
  <c r="G30" i="12" s="1"/>
  <c r="C29" i="12"/>
  <c r="I29" i="12" s="1"/>
  <c r="J29" i="12" s="1"/>
  <c r="C28" i="12"/>
  <c r="G28" i="12" s="1"/>
  <c r="C27" i="12"/>
  <c r="G27" i="12" s="1"/>
  <c r="L26" i="12"/>
  <c r="C26" i="12"/>
  <c r="G26" i="12" s="1"/>
  <c r="C25" i="12"/>
  <c r="E24" i="12"/>
  <c r="C24" i="12"/>
  <c r="G24" i="12" s="1"/>
  <c r="C23" i="12"/>
  <c r="G23" i="12" s="1"/>
  <c r="L22" i="12"/>
  <c r="I22" i="12"/>
  <c r="J22" i="12" s="1"/>
  <c r="E22" i="12"/>
  <c r="D22" i="12"/>
  <c r="C22" i="12"/>
  <c r="G22" i="12" s="1"/>
  <c r="C21" i="12"/>
  <c r="G21" i="12" s="1"/>
  <c r="C20" i="12"/>
  <c r="G20" i="12" s="1"/>
  <c r="C19" i="12"/>
  <c r="C18" i="12"/>
  <c r="G18" i="12" s="1"/>
  <c r="C17" i="12"/>
  <c r="C16" i="12"/>
  <c r="G16" i="12" s="1"/>
  <c r="C15" i="12"/>
  <c r="G15" i="12" s="1"/>
  <c r="C14" i="12"/>
  <c r="G14" i="12" s="1"/>
  <c r="C13" i="12"/>
  <c r="L13" i="12" s="1"/>
  <c r="C12" i="12"/>
  <c r="G12" i="12" s="1"/>
  <c r="C11" i="12"/>
  <c r="L11" i="12" s="1"/>
  <c r="C10" i="12"/>
  <c r="G10" i="12" s="1"/>
  <c r="C9" i="12"/>
  <c r="D9" i="12" s="1"/>
  <c r="E28" i="12" l="1"/>
  <c r="I28" i="12"/>
  <c r="J28" i="12" s="1"/>
  <c r="D20" i="12"/>
  <c r="D30" i="12"/>
  <c r="L28" i="12"/>
  <c r="I24" i="12"/>
  <c r="J24" i="12" s="1"/>
  <c r="E30" i="12"/>
  <c r="F30" i="12" s="1"/>
  <c r="D24" i="12"/>
  <c r="E20" i="12"/>
  <c r="F20" i="12" s="1"/>
  <c r="L24" i="12"/>
  <c r="I20" i="12"/>
  <c r="J20" i="12" s="1"/>
  <c r="D11" i="12"/>
  <c r="L20" i="12"/>
  <c r="D26" i="12"/>
  <c r="F28" i="12"/>
  <c r="H28" i="12" s="1"/>
  <c r="G11" i="12"/>
  <c r="E26" i="12"/>
  <c r="I30" i="12"/>
  <c r="J30" i="12" s="1"/>
  <c r="D28" i="12"/>
  <c r="F22" i="12"/>
  <c r="I26" i="12"/>
  <c r="J26" i="12" s="1"/>
  <c r="L30" i="12"/>
  <c r="G9" i="12"/>
  <c r="L9" i="12"/>
  <c r="D18" i="12"/>
  <c r="E18" i="12"/>
  <c r="L18" i="12"/>
  <c r="I18" i="12"/>
  <c r="J18" i="12" s="1"/>
  <c r="D16" i="12"/>
  <c r="E16" i="12"/>
  <c r="F16" i="12" s="1"/>
  <c r="I16" i="12"/>
  <c r="J16" i="12" s="1"/>
  <c r="L16" i="12"/>
  <c r="L14" i="12"/>
  <c r="E14" i="12"/>
  <c r="F14" i="12" s="1"/>
  <c r="H14" i="12" s="1"/>
  <c r="K14" i="12" s="1"/>
  <c r="I14" i="12"/>
  <c r="J14" i="12" s="1"/>
  <c r="D14" i="12"/>
  <c r="D13" i="12"/>
  <c r="G13" i="12"/>
  <c r="E12" i="12"/>
  <c r="F12" i="12" s="1"/>
  <c r="I12" i="12"/>
  <c r="J12" i="12" s="1"/>
  <c r="D12" i="12"/>
  <c r="L12" i="12"/>
  <c r="E10" i="12"/>
  <c r="F10" i="12" s="1"/>
  <c r="D10" i="12"/>
  <c r="I10" i="12"/>
  <c r="J10" i="12" s="1"/>
  <c r="L10" i="12"/>
  <c r="I19" i="12"/>
  <c r="J19" i="12" s="1"/>
  <c r="E19" i="12"/>
  <c r="L19" i="12"/>
  <c r="D19" i="12"/>
  <c r="I17" i="12"/>
  <c r="J17" i="12" s="1"/>
  <c r="E17" i="12"/>
  <c r="L17" i="12"/>
  <c r="D17" i="12"/>
  <c r="I25" i="12"/>
  <c r="J25" i="12" s="1"/>
  <c r="E25" i="12"/>
  <c r="L25" i="12"/>
  <c r="D25" i="12"/>
  <c r="F18" i="12"/>
  <c r="G19" i="12"/>
  <c r="F19" i="12" s="1"/>
  <c r="I23" i="12"/>
  <c r="J23" i="12" s="1"/>
  <c r="E23" i="12"/>
  <c r="F23" i="12" s="1"/>
  <c r="L23" i="12"/>
  <c r="D23" i="12"/>
  <c r="F26" i="12"/>
  <c r="I27" i="12"/>
  <c r="J27" i="12" s="1"/>
  <c r="E27" i="12"/>
  <c r="F27" i="12" s="1"/>
  <c r="L27" i="12"/>
  <c r="D27" i="12"/>
  <c r="I15" i="12"/>
  <c r="J15" i="12" s="1"/>
  <c r="E15" i="12"/>
  <c r="F15" i="12" s="1"/>
  <c r="L15" i="12"/>
  <c r="D15" i="12"/>
  <c r="I9" i="12"/>
  <c r="J9" i="12" s="1"/>
  <c r="E9" i="12"/>
  <c r="I11" i="12"/>
  <c r="J11" i="12" s="1"/>
  <c r="E11" i="12"/>
  <c r="F11" i="12" s="1"/>
  <c r="I13" i="12"/>
  <c r="J13" i="12" s="1"/>
  <c r="E13" i="12"/>
  <c r="F13" i="12" s="1"/>
  <c r="G17" i="12"/>
  <c r="F17" i="12" s="1"/>
  <c r="I21" i="12"/>
  <c r="J21" i="12" s="1"/>
  <c r="E21" i="12"/>
  <c r="F21" i="12" s="1"/>
  <c r="L21" i="12"/>
  <c r="D21" i="12"/>
  <c r="H22" i="12"/>
  <c r="K22" i="12" s="1"/>
  <c r="F24" i="12"/>
  <c r="G25" i="12"/>
  <c r="G29" i="12"/>
  <c r="F29" i="12" s="1"/>
  <c r="D29" i="12"/>
  <c r="L29" i="12"/>
  <c r="E29" i="12"/>
  <c r="C30" i="9"/>
  <c r="L30" i="9" s="1"/>
  <c r="C29" i="9"/>
  <c r="I29" i="9" s="1"/>
  <c r="J29" i="9" s="1"/>
  <c r="C28" i="9"/>
  <c r="L28" i="9" s="1"/>
  <c r="C27" i="9"/>
  <c r="I27" i="9" s="1"/>
  <c r="J27" i="9" s="1"/>
  <c r="C26" i="9"/>
  <c r="L26" i="9" s="1"/>
  <c r="C25" i="9"/>
  <c r="I25" i="9" s="1"/>
  <c r="J25" i="9" s="1"/>
  <c r="I24" i="9"/>
  <c r="J24" i="9" s="1"/>
  <c r="E24" i="9"/>
  <c r="C24" i="9"/>
  <c r="L24" i="9" s="1"/>
  <c r="C23" i="9"/>
  <c r="G23" i="9" s="1"/>
  <c r="C22" i="9"/>
  <c r="L22" i="9" s="1"/>
  <c r="C21" i="9"/>
  <c r="I21" i="9" s="1"/>
  <c r="J21" i="9" s="1"/>
  <c r="C20" i="9"/>
  <c r="L20" i="9" s="1"/>
  <c r="C19" i="9"/>
  <c r="I19" i="9" s="1"/>
  <c r="J19" i="9" s="1"/>
  <c r="I18" i="9"/>
  <c r="J18" i="9" s="1"/>
  <c r="C18" i="9"/>
  <c r="L18" i="9" s="1"/>
  <c r="C17" i="9"/>
  <c r="I17" i="9" s="1"/>
  <c r="J17" i="9" s="1"/>
  <c r="I16" i="9"/>
  <c r="J16" i="9" s="1"/>
  <c r="E16" i="9"/>
  <c r="C16" i="9"/>
  <c r="L16" i="9" s="1"/>
  <c r="C15" i="9"/>
  <c r="I15" i="9" s="1"/>
  <c r="J15" i="9" s="1"/>
  <c r="C14" i="9"/>
  <c r="L14" i="9" s="1"/>
  <c r="C13" i="9"/>
  <c r="I13" i="9" s="1"/>
  <c r="J13" i="9" s="1"/>
  <c r="C12" i="9"/>
  <c r="L12" i="9" s="1"/>
  <c r="C11" i="9"/>
  <c r="I11" i="9" s="1"/>
  <c r="J11" i="9" s="1"/>
  <c r="C10" i="9"/>
  <c r="L10" i="9" s="1"/>
  <c r="C9" i="9"/>
  <c r="E9" i="9" s="1"/>
  <c r="H30" i="12" l="1"/>
  <c r="K30" i="12"/>
  <c r="H20" i="12"/>
  <c r="K20" i="12"/>
  <c r="E10" i="9"/>
  <c r="I10" i="9"/>
  <c r="J10" i="9" s="1"/>
  <c r="E26" i="9"/>
  <c r="E18" i="9"/>
  <c r="I28" i="9"/>
  <c r="J28" i="9" s="1"/>
  <c r="I26" i="9"/>
  <c r="J26" i="9" s="1"/>
  <c r="E28" i="9"/>
  <c r="I20" i="9"/>
  <c r="J20" i="9" s="1"/>
  <c r="E30" i="9"/>
  <c r="E22" i="9"/>
  <c r="I14" i="9"/>
  <c r="J14" i="9" s="1"/>
  <c r="I22" i="9"/>
  <c r="J22" i="9" s="1"/>
  <c r="I30" i="9"/>
  <c r="J30" i="9" s="1"/>
  <c r="K28" i="12"/>
  <c r="F9" i="12"/>
  <c r="E12" i="9"/>
  <c r="E20" i="9"/>
  <c r="I12" i="9"/>
  <c r="J12" i="9" s="1"/>
  <c r="E14" i="9"/>
  <c r="H12" i="12"/>
  <c r="K12" i="12" s="1"/>
  <c r="H10" i="12"/>
  <c r="K10" i="12" s="1"/>
  <c r="H27" i="12"/>
  <c r="K27" i="12" s="1"/>
  <c r="H15" i="12"/>
  <c r="K15" i="12" s="1"/>
  <c r="H29" i="12"/>
  <c r="K29" i="12" s="1"/>
  <c r="H11" i="12"/>
  <c r="K11" i="12" s="1"/>
  <c r="F25" i="12"/>
  <c r="H16" i="12"/>
  <c r="K16" i="12" s="1"/>
  <c r="H18" i="12"/>
  <c r="K18" i="12" s="1"/>
  <c r="H21" i="12"/>
  <c r="K21" i="12"/>
  <c r="H13" i="12"/>
  <c r="K13" i="12" s="1"/>
  <c r="H9" i="12"/>
  <c r="K9" i="12" s="1"/>
  <c r="H17" i="12"/>
  <c r="K17" i="12" s="1"/>
  <c r="H19" i="12"/>
  <c r="K19" i="12" s="1"/>
  <c r="H23" i="12"/>
  <c r="K23" i="12" s="1"/>
  <c r="H24" i="12"/>
  <c r="K24" i="12" s="1"/>
  <c r="H26" i="12"/>
  <c r="K26" i="12" s="1"/>
  <c r="G11" i="9"/>
  <c r="G17" i="9"/>
  <c r="G19" i="9"/>
  <c r="F19" i="9" s="1"/>
  <c r="G21" i="9"/>
  <c r="G27" i="9"/>
  <c r="D9" i="9"/>
  <c r="L9" i="9"/>
  <c r="D11" i="9"/>
  <c r="L11" i="9"/>
  <c r="D13" i="9"/>
  <c r="L13" i="9"/>
  <c r="D15" i="9"/>
  <c r="L15" i="9"/>
  <c r="D17" i="9"/>
  <c r="L17" i="9"/>
  <c r="D19" i="9"/>
  <c r="L19" i="9"/>
  <c r="D21" i="9"/>
  <c r="L21" i="9"/>
  <c r="D23" i="9"/>
  <c r="L23" i="9"/>
  <c r="D25" i="9"/>
  <c r="L25" i="9"/>
  <c r="D27" i="9"/>
  <c r="L27" i="9"/>
  <c r="D29" i="9"/>
  <c r="L29" i="9"/>
  <c r="G9" i="9"/>
  <c r="F9" i="9" s="1"/>
  <c r="G15" i="9"/>
  <c r="G25" i="9"/>
  <c r="G29" i="9"/>
  <c r="I9" i="9"/>
  <c r="J9" i="9" s="1"/>
  <c r="G10" i="9"/>
  <c r="F10" i="9" s="1"/>
  <c r="E11" i="9"/>
  <c r="G12" i="9"/>
  <c r="F12" i="9" s="1"/>
  <c r="E13" i="9"/>
  <c r="E15" i="9"/>
  <c r="G16" i="9"/>
  <c r="F16" i="9" s="1"/>
  <c r="E17" i="9"/>
  <c r="G18" i="9"/>
  <c r="F18" i="9" s="1"/>
  <c r="E19" i="9"/>
  <c r="G20" i="9"/>
  <c r="F20" i="9" s="1"/>
  <c r="E21" i="9"/>
  <c r="G22" i="9"/>
  <c r="E23" i="9"/>
  <c r="F23" i="9" s="1"/>
  <c r="I23" i="9"/>
  <c r="J23" i="9" s="1"/>
  <c r="G24" i="9"/>
  <c r="F24" i="9" s="1"/>
  <c r="E25" i="9"/>
  <c r="G26" i="9"/>
  <c r="F26" i="9" s="1"/>
  <c r="E27" i="9"/>
  <c r="G28" i="9"/>
  <c r="F28" i="9" s="1"/>
  <c r="E29" i="9"/>
  <c r="G30" i="9"/>
  <c r="G13" i="9"/>
  <c r="G14" i="9"/>
  <c r="F14" i="9" s="1"/>
  <c r="D10" i="9"/>
  <c r="D12" i="9"/>
  <c r="D14" i="9"/>
  <c r="D16" i="9"/>
  <c r="D18" i="9"/>
  <c r="D20" i="9"/>
  <c r="D22" i="9"/>
  <c r="D24" i="9"/>
  <c r="D26" i="9"/>
  <c r="D28" i="9"/>
  <c r="D30" i="9"/>
  <c r="F29" i="9" l="1"/>
  <c r="F22" i="9"/>
  <c r="F13" i="9"/>
  <c r="F30" i="9"/>
  <c r="H25" i="12"/>
  <c r="K25" i="12"/>
  <c r="H23" i="9"/>
  <c r="K23" i="9" s="1"/>
  <c r="H24" i="9"/>
  <c r="K24" i="9" s="1"/>
  <c r="H29" i="9"/>
  <c r="K29" i="9" s="1"/>
  <c r="H19" i="9"/>
  <c r="K19" i="9" s="1"/>
  <c r="H13" i="9"/>
  <c r="K13" i="9" s="1"/>
  <c r="H20" i="9"/>
  <c r="K20" i="9" s="1"/>
  <c r="H16" i="9"/>
  <c r="K16" i="9" s="1"/>
  <c r="F25" i="9"/>
  <c r="F17" i="9"/>
  <c r="H14" i="9"/>
  <c r="K14" i="9"/>
  <c r="H12" i="9"/>
  <c r="K12" i="9" s="1"/>
  <c r="H26" i="9"/>
  <c r="K26" i="9"/>
  <c r="H10" i="9"/>
  <c r="K10" i="9" s="1"/>
  <c r="F15" i="9"/>
  <c r="F27" i="9"/>
  <c r="F11" i="9"/>
  <c r="H28" i="9"/>
  <c r="K28" i="9" s="1"/>
  <c r="H30" i="9"/>
  <c r="K30" i="9" s="1"/>
  <c r="H22" i="9"/>
  <c r="K22" i="9" s="1"/>
  <c r="H18" i="9"/>
  <c r="K18" i="9" s="1"/>
  <c r="H9" i="9"/>
  <c r="K9" i="9" s="1"/>
  <c r="F21" i="9"/>
  <c r="H25" i="9" l="1"/>
  <c r="K25" i="9" s="1"/>
  <c r="H27" i="9"/>
  <c r="K27" i="9" s="1"/>
  <c r="H17" i="9"/>
  <c r="K17" i="9"/>
  <c r="H11" i="9"/>
  <c r="K11" i="9" s="1"/>
  <c r="H21" i="9"/>
  <c r="K21" i="9" s="1"/>
  <c r="H15" i="9"/>
  <c r="K15" i="9" s="1"/>
  <c r="C16" i="8" l="1"/>
  <c r="L16" i="8" s="1"/>
  <c r="C15" i="8"/>
  <c r="G15" i="8" s="1"/>
  <c r="C14" i="8"/>
  <c r="L14" i="8" s="1"/>
  <c r="C13" i="8"/>
  <c r="C12" i="8"/>
  <c r="L12" i="8" s="1"/>
  <c r="C11" i="8"/>
  <c r="G11" i="8" s="1"/>
  <c r="C10" i="8"/>
  <c r="L10" i="8" s="1"/>
  <c r="C9" i="8"/>
  <c r="E14" i="8" l="1"/>
  <c r="E12" i="8"/>
  <c r="L11" i="8"/>
  <c r="E16" i="8"/>
  <c r="I16" i="8"/>
  <c r="J16" i="8" s="1"/>
  <c r="I14" i="8"/>
  <c r="J14" i="8" s="1"/>
  <c r="I12" i="8"/>
  <c r="J12" i="8" s="1"/>
  <c r="D11" i="8"/>
  <c r="I10" i="8"/>
  <c r="J10" i="8" s="1"/>
  <c r="E10" i="8"/>
  <c r="C17" i="8"/>
  <c r="I9" i="8"/>
  <c r="J9" i="8" s="1"/>
  <c r="E9" i="8"/>
  <c r="F11" i="8"/>
  <c r="L13" i="8"/>
  <c r="D13" i="8"/>
  <c r="I13" i="8"/>
  <c r="J13" i="8" s="1"/>
  <c r="E13" i="8"/>
  <c r="G13" i="8"/>
  <c r="D9" i="8"/>
  <c r="L9" i="8"/>
  <c r="G9" i="8"/>
  <c r="I11" i="8"/>
  <c r="J11" i="8" s="1"/>
  <c r="E11" i="8"/>
  <c r="I15" i="8"/>
  <c r="J15" i="8" s="1"/>
  <c r="E15" i="8"/>
  <c r="F15" i="8" s="1"/>
  <c r="L15" i="8"/>
  <c r="D15" i="8"/>
  <c r="G10" i="8"/>
  <c r="G12" i="8"/>
  <c r="F12" i="8" s="1"/>
  <c r="G14" i="8"/>
  <c r="F14" i="8" s="1"/>
  <c r="G16" i="8"/>
  <c r="F16" i="8" s="1"/>
  <c r="D10" i="8"/>
  <c r="D12" i="8"/>
  <c r="D14" i="8"/>
  <c r="D16" i="8"/>
  <c r="F10" i="8" l="1"/>
  <c r="F9" i="8"/>
  <c r="H9" i="8" s="1"/>
  <c r="K9" i="8" s="1"/>
  <c r="H15" i="8"/>
  <c r="K15" i="8" s="1"/>
  <c r="H10" i="8"/>
  <c r="K10" i="8" s="1"/>
  <c r="H16" i="8"/>
  <c r="K16" i="8" s="1"/>
  <c r="H14" i="8"/>
  <c r="K14" i="8"/>
  <c r="F13" i="8"/>
  <c r="I17" i="8"/>
  <c r="J17" i="8" s="1"/>
  <c r="E17" i="8"/>
  <c r="L17" i="8"/>
  <c r="D17" i="8"/>
  <c r="G17" i="8"/>
  <c r="H12" i="8"/>
  <c r="K12" i="8" s="1"/>
  <c r="H11" i="8"/>
  <c r="K11" i="8" s="1"/>
  <c r="C18" i="8"/>
  <c r="C8" i="5"/>
  <c r="E8" i="5" s="1"/>
  <c r="B9" i="5"/>
  <c r="J11" i="5"/>
  <c r="J17" i="5"/>
  <c r="B9" i="2"/>
  <c r="B10" i="2" s="1"/>
  <c r="C10" i="2" s="1"/>
  <c r="K10" i="2" s="1"/>
  <c r="C8" i="2"/>
  <c r="G8" i="2" s="1"/>
  <c r="H8" i="2" s="1"/>
  <c r="J17" i="2"/>
  <c r="J11" i="2"/>
  <c r="I10" i="2"/>
  <c r="J10" i="2" s="1"/>
  <c r="G10" i="2"/>
  <c r="H10" i="2" s="1"/>
  <c r="E10" i="2"/>
  <c r="F10" i="2" s="1"/>
  <c r="B11" i="2" l="1"/>
  <c r="F17" i="8"/>
  <c r="H17" i="8" s="1"/>
  <c r="K17" i="8" s="1"/>
  <c r="H13" i="8"/>
  <c r="K13" i="8" s="1"/>
  <c r="I18" i="8"/>
  <c r="J18" i="8" s="1"/>
  <c r="E18" i="8"/>
  <c r="L18" i="8"/>
  <c r="D18" i="8"/>
  <c r="G18" i="8"/>
  <c r="C19" i="8"/>
  <c r="E8" i="2"/>
  <c r="F8" i="2" s="1"/>
  <c r="I8" i="2"/>
  <c r="J8" i="2" s="1"/>
  <c r="G8" i="5"/>
  <c r="F8" i="5" s="1"/>
  <c r="K8" i="2"/>
  <c r="D8" i="2"/>
  <c r="C9" i="5"/>
  <c r="B10" i="5"/>
  <c r="D10" i="2"/>
  <c r="C9" i="2"/>
  <c r="I8" i="5"/>
  <c r="D8" i="5"/>
  <c r="K8" i="5"/>
  <c r="C11" i="2" l="1"/>
  <c r="B12" i="2"/>
  <c r="F18" i="8"/>
  <c r="C20" i="8"/>
  <c r="G19" i="8"/>
  <c r="E19" i="8"/>
  <c r="I19" i="8"/>
  <c r="J19" i="8" s="1"/>
  <c r="D19" i="8"/>
  <c r="L19" i="8"/>
  <c r="H18" i="8"/>
  <c r="K18" i="8" s="1"/>
  <c r="I9" i="2"/>
  <c r="J9" i="2" s="1"/>
  <c r="K9" i="2"/>
  <c r="D9" i="2"/>
  <c r="G9" i="2"/>
  <c r="H9" i="2" s="1"/>
  <c r="E9" i="2"/>
  <c r="F9" i="2" s="1"/>
  <c r="G9" i="5"/>
  <c r="E9" i="5"/>
  <c r="D9" i="5"/>
  <c r="I9" i="5"/>
  <c r="J9" i="5" s="1"/>
  <c r="K9" i="5"/>
  <c r="J8" i="5"/>
  <c r="H8" i="5"/>
  <c r="B11" i="5"/>
  <c r="C10" i="5"/>
  <c r="B13" i="2" l="1"/>
  <c r="C12" i="2"/>
  <c r="D11" i="2"/>
  <c r="E11" i="2"/>
  <c r="F11" i="2" s="1"/>
  <c r="G11" i="2"/>
  <c r="H11" i="2" s="1"/>
  <c r="F19" i="8"/>
  <c r="C21" i="8"/>
  <c r="L20" i="8"/>
  <c r="D20" i="8"/>
  <c r="G20" i="8"/>
  <c r="I20" i="8"/>
  <c r="J20" i="8" s="1"/>
  <c r="E20" i="8"/>
  <c r="E10" i="5"/>
  <c r="D10" i="5"/>
  <c r="I10" i="5"/>
  <c r="J10" i="5" s="1"/>
  <c r="G10" i="5"/>
  <c r="K10" i="5"/>
  <c r="B12" i="5"/>
  <c r="C11" i="5"/>
  <c r="F9" i="5"/>
  <c r="H9" i="5" s="1"/>
  <c r="E12" i="2" l="1"/>
  <c r="F12" i="2" s="1"/>
  <c r="D12" i="2"/>
  <c r="I12" i="2"/>
  <c r="J12" i="2" s="1"/>
  <c r="G12" i="2"/>
  <c r="H12" i="2" s="1"/>
  <c r="K12" i="2"/>
  <c r="C13" i="2"/>
  <c r="B14" i="2"/>
  <c r="I21" i="8"/>
  <c r="J21" i="8" s="1"/>
  <c r="E21" i="8"/>
  <c r="L21" i="8"/>
  <c r="D21" i="8"/>
  <c r="G21" i="8"/>
  <c r="F20" i="8"/>
  <c r="C22" i="8"/>
  <c r="H19" i="8"/>
  <c r="K19" i="8" s="1"/>
  <c r="F10" i="5"/>
  <c r="H10" i="5" s="1"/>
  <c r="D11" i="5"/>
  <c r="G11" i="5"/>
  <c r="E11" i="5"/>
  <c r="C12" i="5"/>
  <c r="B13" i="5"/>
  <c r="E13" i="2" l="1"/>
  <c r="F13" i="2" s="1"/>
  <c r="D13" i="2"/>
  <c r="I13" i="2"/>
  <c r="J13" i="2" s="1"/>
  <c r="K13" i="2"/>
  <c r="G13" i="2"/>
  <c r="H13" i="2" s="1"/>
  <c r="B15" i="2"/>
  <c r="C14" i="2"/>
  <c r="I22" i="8"/>
  <c r="J22" i="8" s="1"/>
  <c r="E22" i="8"/>
  <c r="L22" i="8"/>
  <c r="D22" i="8"/>
  <c r="G22" i="8"/>
  <c r="C23" i="8"/>
  <c r="H20" i="8"/>
  <c r="K20" i="8" s="1"/>
  <c r="F21" i="8"/>
  <c r="F11" i="5"/>
  <c r="H11" i="5" s="1"/>
  <c r="C13" i="5"/>
  <c r="B14" i="5"/>
  <c r="D12" i="5"/>
  <c r="E12" i="5"/>
  <c r="I12" i="5"/>
  <c r="J12" i="5" s="1"/>
  <c r="K12" i="5"/>
  <c r="G12" i="5"/>
  <c r="C15" i="2" l="1"/>
  <c r="B16" i="2"/>
  <c r="G14" i="2"/>
  <c r="H14" i="2" s="1"/>
  <c r="E14" i="2"/>
  <c r="F14" i="2" s="1"/>
  <c r="D14" i="2"/>
  <c r="I14" i="2"/>
  <c r="J14" i="2" s="1"/>
  <c r="F22" i="8"/>
  <c r="C24" i="8"/>
  <c r="H21" i="8"/>
  <c r="K21" i="8" s="1"/>
  <c r="G23" i="8"/>
  <c r="E23" i="8"/>
  <c r="I23" i="8"/>
  <c r="J23" i="8" s="1"/>
  <c r="D23" i="8"/>
  <c r="L23" i="8"/>
  <c r="F12" i="5"/>
  <c r="H12" i="5" s="1"/>
  <c r="C14" i="5"/>
  <c r="B15" i="5"/>
  <c r="K13" i="5"/>
  <c r="I13" i="5"/>
  <c r="J13" i="5" s="1"/>
  <c r="D13" i="5"/>
  <c r="G13" i="5"/>
  <c r="E13" i="5"/>
  <c r="B17" i="2" l="1"/>
  <c r="C16" i="2"/>
  <c r="G15" i="2"/>
  <c r="H15" i="2" s="1"/>
  <c r="E15" i="2"/>
  <c r="F15" i="2" s="1"/>
  <c r="K15" i="2"/>
  <c r="I15" i="2"/>
  <c r="J15" i="2" s="1"/>
  <c r="D15" i="2"/>
  <c r="H22" i="8"/>
  <c r="K22" i="8" s="1"/>
  <c r="C25" i="8"/>
  <c r="F23" i="8"/>
  <c r="L24" i="8"/>
  <c r="D24" i="8"/>
  <c r="G24" i="8"/>
  <c r="I24" i="8"/>
  <c r="J24" i="8" s="1"/>
  <c r="E24" i="8"/>
  <c r="B16" i="5"/>
  <c r="C15" i="5"/>
  <c r="I14" i="5"/>
  <c r="J14" i="5" s="1"/>
  <c r="D14" i="5"/>
  <c r="E14" i="5"/>
  <c r="G14" i="5"/>
  <c r="F13" i="5"/>
  <c r="H13" i="5" s="1"/>
  <c r="I16" i="2" l="1"/>
  <c r="J16" i="2" s="1"/>
  <c r="G16" i="2"/>
  <c r="H16" i="2" s="1"/>
  <c r="D16" i="2"/>
  <c r="K16" i="2"/>
  <c r="E16" i="2"/>
  <c r="F16" i="2" s="1"/>
  <c r="B18" i="2"/>
  <c r="C17" i="2"/>
  <c r="H23" i="8"/>
  <c r="K23" i="8" s="1"/>
  <c r="F24" i="8"/>
  <c r="I25" i="8"/>
  <c r="J25" i="8" s="1"/>
  <c r="E25" i="8"/>
  <c r="G25" i="8"/>
  <c r="L25" i="8"/>
  <c r="D25" i="8"/>
  <c r="C26" i="8"/>
  <c r="B17" i="5"/>
  <c r="C16" i="5"/>
  <c r="F14" i="5"/>
  <c r="H14" i="5" s="1"/>
  <c r="D15" i="5"/>
  <c r="E15" i="5"/>
  <c r="I15" i="5"/>
  <c r="J15" i="5" s="1"/>
  <c r="G15" i="5"/>
  <c r="F15" i="5" s="1"/>
  <c r="H15" i="5" s="1"/>
  <c r="K15" i="5"/>
  <c r="G17" i="2" l="1"/>
  <c r="H17" i="2" s="1"/>
  <c r="E17" i="2"/>
  <c r="F17" i="2" s="1"/>
  <c r="K17" i="2"/>
  <c r="D17" i="2"/>
  <c r="C18" i="2"/>
  <c r="B19" i="2"/>
  <c r="F25" i="8"/>
  <c r="H24" i="8"/>
  <c r="K24" i="8" s="1"/>
  <c r="D26" i="8"/>
  <c r="I26" i="8"/>
  <c r="J26" i="8" s="1"/>
  <c r="E26" i="8"/>
  <c r="L26" i="8"/>
  <c r="G26" i="8"/>
  <c r="F26" i="8" s="1"/>
  <c r="H25" i="8"/>
  <c r="K25" i="8" s="1"/>
  <c r="C27" i="8"/>
  <c r="D16" i="5"/>
  <c r="E16" i="5"/>
  <c r="I16" i="5"/>
  <c r="J16" i="5" s="1"/>
  <c r="K16" i="5"/>
  <c r="G16" i="5"/>
  <c r="F16" i="5" s="1"/>
  <c r="H16" i="5" s="1"/>
  <c r="C17" i="5"/>
  <c r="B18" i="5"/>
  <c r="G18" i="2" l="1"/>
  <c r="H18" i="2" s="1"/>
  <c r="D18" i="2"/>
  <c r="K18" i="2"/>
  <c r="I18" i="2"/>
  <c r="J18" i="2" s="1"/>
  <c r="E18" i="2"/>
  <c r="F18" i="2" s="1"/>
  <c r="C19" i="2"/>
  <c r="B20" i="2"/>
  <c r="H26" i="8"/>
  <c r="K26" i="8" s="1"/>
  <c r="C28" i="8"/>
  <c r="G27" i="8"/>
  <c r="E27" i="8"/>
  <c r="I27" i="8"/>
  <c r="J27" i="8" s="1"/>
  <c r="L27" i="8"/>
  <c r="D27" i="8"/>
  <c r="B19" i="5"/>
  <c r="C18" i="5"/>
  <c r="G17" i="5"/>
  <c r="E17" i="5"/>
  <c r="K17" i="5"/>
  <c r="D17" i="5"/>
  <c r="B21" i="2" l="1"/>
  <c r="C20" i="2"/>
  <c r="F17" i="5"/>
  <c r="H17" i="5" s="1"/>
  <c r="G19" i="2"/>
  <c r="H19" i="2" s="1"/>
  <c r="D19" i="2"/>
  <c r="I19" i="2"/>
  <c r="J19" i="2" s="1"/>
  <c r="E19" i="2"/>
  <c r="F19" i="2" s="1"/>
  <c r="K19" i="2"/>
  <c r="C30" i="8"/>
  <c r="C29" i="8"/>
  <c r="L28" i="8"/>
  <c r="D28" i="8"/>
  <c r="G28" i="8"/>
  <c r="I28" i="8"/>
  <c r="J28" i="8" s="1"/>
  <c r="E28" i="8"/>
  <c r="F27" i="8"/>
  <c r="G18" i="5"/>
  <c r="K18" i="5"/>
  <c r="D18" i="5"/>
  <c r="I18" i="5"/>
  <c r="J18" i="5" s="1"/>
  <c r="E18" i="5"/>
  <c r="C19" i="5"/>
  <c r="B20" i="5"/>
  <c r="F18" i="5" l="1"/>
  <c r="H18" i="5" s="1"/>
  <c r="K20" i="2"/>
  <c r="G20" i="2"/>
  <c r="H20" i="2" s="1"/>
  <c r="D20" i="2"/>
  <c r="E20" i="2"/>
  <c r="F20" i="2" s="1"/>
  <c r="I20" i="2"/>
  <c r="J20" i="2" s="1"/>
  <c r="B22" i="2"/>
  <c r="C21" i="2"/>
  <c r="F28" i="8"/>
  <c r="H27" i="8"/>
  <c r="K27" i="8" s="1"/>
  <c r="I29" i="8"/>
  <c r="J29" i="8" s="1"/>
  <c r="E29" i="8"/>
  <c r="G29" i="8"/>
  <c r="L29" i="8"/>
  <c r="D29" i="8"/>
  <c r="H28" i="8"/>
  <c r="K28" i="8" s="1"/>
  <c r="L30" i="8"/>
  <c r="D30" i="8"/>
  <c r="I30" i="8"/>
  <c r="J30" i="8" s="1"/>
  <c r="E30" i="8"/>
  <c r="G30" i="8"/>
  <c r="G19" i="5"/>
  <c r="K19" i="5"/>
  <c r="D19" i="5"/>
  <c r="E19" i="5"/>
  <c r="I19" i="5"/>
  <c r="J19" i="5" s="1"/>
  <c r="B21" i="5"/>
  <c r="C20" i="5"/>
  <c r="I21" i="2" l="1"/>
  <c r="J21" i="2" s="1"/>
  <c r="K21" i="2"/>
  <c r="G21" i="2"/>
  <c r="H21" i="2" s="1"/>
  <c r="E21" i="2"/>
  <c r="F21" i="2" s="1"/>
  <c r="D21" i="2"/>
  <c r="B23" i="2"/>
  <c r="C22" i="2"/>
  <c r="F30" i="8"/>
  <c r="H30" i="8" s="1"/>
  <c r="K30" i="8" s="1"/>
  <c r="F29" i="8"/>
  <c r="E20" i="5"/>
  <c r="D20" i="5"/>
  <c r="I20" i="5"/>
  <c r="J20" i="5" s="1"/>
  <c r="G20" i="5"/>
  <c r="K20" i="5"/>
  <c r="B22" i="5"/>
  <c r="C21" i="5"/>
  <c r="F19" i="5"/>
  <c r="H19" i="5" s="1"/>
  <c r="F20" i="5" l="1"/>
  <c r="H20" i="5" s="1"/>
  <c r="B24" i="2"/>
  <c r="C23" i="2"/>
  <c r="G22" i="2"/>
  <c r="H22" i="2" s="1"/>
  <c r="I22" i="2"/>
  <c r="J22" i="2" s="1"/>
  <c r="K22" i="2"/>
  <c r="D22" i="2"/>
  <c r="E22" i="2"/>
  <c r="F22" i="2" s="1"/>
  <c r="H29" i="8"/>
  <c r="K29" i="8" s="1"/>
  <c r="E21" i="5"/>
  <c r="D21" i="5"/>
  <c r="I21" i="5"/>
  <c r="J21" i="5" s="1"/>
  <c r="K21" i="5"/>
  <c r="G21" i="5"/>
  <c r="B23" i="5"/>
  <c r="C22" i="5"/>
  <c r="F21" i="5" l="1"/>
  <c r="I23" i="2"/>
  <c r="J23" i="2" s="1"/>
  <c r="G23" i="2"/>
  <c r="H23" i="2" s="1"/>
  <c r="E23" i="2"/>
  <c r="F23" i="2" s="1"/>
  <c r="K23" i="2"/>
  <c r="D23" i="2"/>
  <c r="B25" i="2"/>
  <c r="C24" i="2"/>
  <c r="B24" i="5"/>
  <c r="C23" i="5"/>
  <c r="I22" i="5"/>
  <c r="J22" i="5" s="1"/>
  <c r="D22" i="5"/>
  <c r="E22" i="5"/>
  <c r="K22" i="5"/>
  <c r="G22" i="5"/>
  <c r="F22" i="5" s="1"/>
  <c r="H21" i="5"/>
  <c r="K24" i="2" l="1"/>
  <c r="G24" i="2"/>
  <c r="H24" i="2" s="1"/>
  <c r="D24" i="2"/>
  <c r="E24" i="2"/>
  <c r="F24" i="2" s="1"/>
  <c r="I24" i="2"/>
  <c r="J24" i="2" s="1"/>
  <c r="B26" i="2"/>
  <c r="C25" i="2"/>
  <c r="H22" i="5"/>
  <c r="D23" i="5"/>
  <c r="I23" i="5"/>
  <c r="J23" i="5" s="1"/>
  <c r="E23" i="5"/>
  <c r="K23" i="5"/>
  <c r="G23" i="5"/>
  <c r="B25" i="5"/>
  <c r="C24" i="5"/>
  <c r="C26" i="2" l="1"/>
  <c r="B27" i="2"/>
  <c r="D25" i="2"/>
  <c r="K25" i="2"/>
  <c r="G25" i="2"/>
  <c r="H25" i="2" s="1"/>
  <c r="E25" i="2"/>
  <c r="F25" i="2" s="1"/>
  <c r="I25" i="2"/>
  <c r="J25" i="2" s="1"/>
  <c r="B26" i="5"/>
  <c r="C25" i="5"/>
  <c r="I24" i="5"/>
  <c r="J24" i="5" s="1"/>
  <c r="G24" i="5"/>
  <c r="K24" i="5"/>
  <c r="D24" i="5"/>
  <c r="E24" i="5"/>
  <c r="F23" i="5"/>
  <c r="H23" i="5" s="1"/>
  <c r="B28" i="2" l="1"/>
  <c r="C27" i="2"/>
  <c r="F24" i="5"/>
  <c r="H24" i="5" s="1"/>
  <c r="K26" i="2"/>
  <c r="G26" i="2"/>
  <c r="H26" i="2" s="1"/>
  <c r="E26" i="2"/>
  <c r="F26" i="2" s="1"/>
  <c r="I26" i="2"/>
  <c r="J26" i="2" s="1"/>
  <c r="D26" i="2"/>
  <c r="I25" i="5"/>
  <c r="J25" i="5" s="1"/>
  <c r="K25" i="5"/>
  <c r="D25" i="5"/>
  <c r="G25" i="5"/>
  <c r="E25" i="5"/>
  <c r="C26" i="5"/>
  <c r="B27" i="5"/>
  <c r="E27" i="2" l="1"/>
  <c r="F27" i="2" s="1"/>
  <c r="K27" i="2"/>
  <c r="D27" i="2"/>
  <c r="I27" i="2"/>
  <c r="J27" i="2" s="1"/>
  <c r="G27" i="2"/>
  <c r="H27" i="2" s="1"/>
  <c r="C28" i="2"/>
  <c r="B29" i="2"/>
  <c r="C29" i="2" s="1"/>
  <c r="B28" i="5"/>
  <c r="C27" i="5"/>
  <c r="D26" i="5"/>
  <c r="E26" i="5"/>
  <c r="G26" i="5"/>
  <c r="K26" i="5"/>
  <c r="I26" i="5"/>
  <c r="J26" i="5" s="1"/>
  <c r="F25" i="5"/>
  <c r="H25" i="5" s="1"/>
  <c r="K29" i="2" l="1"/>
  <c r="D29" i="2"/>
  <c r="I29" i="2"/>
  <c r="J29" i="2" s="1"/>
  <c r="E29" i="2"/>
  <c r="F29" i="2" s="1"/>
  <c r="G29" i="2"/>
  <c r="H29" i="2" s="1"/>
  <c r="G28" i="2"/>
  <c r="H28" i="2" s="1"/>
  <c r="E28" i="2"/>
  <c r="F28" i="2" s="1"/>
  <c r="K28" i="2"/>
  <c r="D28" i="2"/>
  <c r="I28" i="2"/>
  <c r="J28" i="2" s="1"/>
  <c r="D27" i="5"/>
  <c r="E27" i="5"/>
  <c r="I27" i="5"/>
  <c r="J27" i="5" s="1"/>
  <c r="K27" i="5"/>
  <c r="G27" i="5"/>
  <c r="F26" i="5"/>
  <c r="H26" i="5" s="1"/>
  <c r="C28" i="5"/>
  <c r="B29" i="5"/>
  <c r="C29" i="5" s="1"/>
  <c r="G28" i="5" l="1"/>
  <c r="K28" i="5"/>
  <c r="D28" i="5"/>
  <c r="I28" i="5"/>
  <c r="J28" i="5" s="1"/>
  <c r="E28" i="5"/>
  <c r="G29" i="5"/>
  <c r="K29" i="5"/>
  <c r="D29" i="5"/>
  <c r="I29" i="5"/>
  <c r="J29" i="5" s="1"/>
  <c r="E29" i="5"/>
  <c r="F27" i="5"/>
  <c r="H27" i="5" s="1"/>
  <c r="F29" i="5" l="1"/>
  <c r="H29" i="5" s="1"/>
  <c r="F28" i="5"/>
  <c r="H28" i="5" s="1"/>
</calcChain>
</file>

<file path=xl/sharedStrings.xml><?xml version="1.0" encoding="utf-8"?>
<sst xmlns="http://schemas.openxmlformats.org/spreadsheetml/2006/main" count="252" uniqueCount="49">
  <si>
    <t>Premium</t>
  </si>
  <si>
    <t>*  Weighted Average Premium for Children Coverage under Missouri Consolidated Health Care Plan is $282.00</t>
  </si>
  <si>
    <t>100% (RoundUp)</t>
  </si>
  <si>
    <t>Effective July 1, 2006 Using New Methodology</t>
  </si>
  <si>
    <t>Annual</t>
  </si>
  <si>
    <t>Monthly</t>
  </si>
  <si>
    <t>Draft MC+ SCHIP Premiums</t>
  </si>
  <si>
    <t>MC+ For Children - CHIP Premiums</t>
  </si>
  <si>
    <t>July 1, 2006 Using Old Methodology</t>
  </si>
  <si>
    <t>Premium - New</t>
  </si>
  <si>
    <t xml:space="preserve">Old Methodology:  </t>
  </si>
  <si>
    <t xml:space="preserve">Example:  </t>
  </si>
  <si>
    <t>Family of 3</t>
  </si>
  <si>
    <t>Income over 150% for each family size X .01</t>
  </si>
  <si>
    <t>Income over 225% for each family size X .05</t>
  </si>
  <si>
    <t>Income over 185% for each family size X .03</t>
  </si>
  <si>
    <t>New Methodology:</t>
  </si>
  <si>
    <t>Income 150 and under no premium responsibility</t>
  </si>
  <si>
    <t xml:space="preserve">Example: </t>
  </si>
  <si>
    <t xml:space="preserve">Family of 3 </t>
  </si>
  <si>
    <t>Example:</t>
  </si>
  <si>
    <t>Amount of Monthly income between 150 and 185 charged at 4%</t>
  </si>
  <si>
    <t>Amount of Monthly Income 150 and under no premium responsibility</t>
  </si>
  <si>
    <t>Amount of Monthly income between 185 and 225 charged at 8%</t>
  </si>
  <si>
    <t>Calculated</t>
  </si>
  <si>
    <t>New Methodology</t>
  </si>
  <si>
    <t>2553 X .01 = $26</t>
  </si>
  <si>
    <t>3149-2553 = 596 X .04 = $24</t>
  </si>
  <si>
    <t>3149 X .03 = $94</t>
  </si>
  <si>
    <t>3829 X .05 = $191</t>
  </si>
  <si>
    <t>3829-3149 = 680 X .08 = $54 + $24 = $78</t>
  </si>
  <si>
    <t>MO HealthNet For Kids - CHIP Premiums</t>
  </si>
  <si>
    <t>Effective July 1, 2019 New Premium Methodology</t>
  </si>
  <si>
    <t>Updated  2.15.2019</t>
  </si>
  <si>
    <t>Updated  2.21.2020</t>
  </si>
  <si>
    <t>Effective July 1, 2020 New Premium Methodology</t>
  </si>
  <si>
    <t>Updated 3.01.2021</t>
  </si>
  <si>
    <t>Amount of Monthly Income 150 and under no premium responsibility &lt; 150%</t>
  </si>
  <si>
    <t>Amount of Monthly income greater than 150 and up to and including 185 charged at 4%</t>
  </si>
  <si>
    <t>Amount of Monthly income greater than 185 and up to and including 225 charged at 8%</t>
  </si>
  <si>
    <t>Income greater than 225% for each family size X .05</t>
  </si>
  <si>
    <t>Column B is populated by FSD and provided to the Premium Collections Unit (Teresa Johnson).</t>
  </si>
  <si>
    <t>Effective July 1, 2022 New Premium Methodology</t>
  </si>
  <si>
    <t>Effective July 1, 2021 New Premium Methodology</t>
  </si>
  <si>
    <t>Updated 02.04.2022</t>
  </si>
  <si>
    <t>Effective July 1, 2023 New Premium Methodology</t>
  </si>
  <si>
    <t>Updated 02.09.2023</t>
  </si>
  <si>
    <t>Updated 01.31.2024</t>
  </si>
  <si>
    <t>Effective July 1, 2024 New Premium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</si>
</sst>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DFC7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0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44" fontId="7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78">
    <xf numFmtId="0" fontId="0" fillId="0" borderId="0" xfId="0"/>
    <xf numFmtId="0" fontId="4" fillId="0" borderId="0" xfId="2" applyFont="1" applyAlignment="1">
      <alignment horizontal="left"/>
    </xf>
    <xf numFmtId="0" fontId="5" fillId="2" borderId="1" xfId="2" applyFont="1" applyFill="1" applyBorder="1" applyAlignment="1">
      <alignment horizontal="left"/>
    </xf>
    <xf numFmtId="0" fontId="5" fillId="2" borderId="0" xfId="2" applyFont="1" applyFill="1" applyBorder="1" applyAlignment="1">
      <alignment horizontal="left"/>
    </xf>
    <xf numFmtId="0" fontId="5" fillId="2" borderId="2" xfId="2" applyFont="1" applyFill="1" applyBorder="1" applyAlignment="1">
      <alignment horizontal="left"/>
    </xf>
    <xf numFmtId="0" fontId="4" fillId="2" borderId="3" xfId="2" applyFont="1" applyFill="1" applyBorder="1" applyAlignment="1">
      <alignment horizontal="left"/>
    </xf>
    <xf numFmtId="0" fontId="5" fillId="2" borderId="3" xfId="2" applyFont="1" applyFill="1" applyBorder="1" applyAlignment="1">
      <alignment horizontal="center"/>
    </xf>
    <xf numFmtId="0" fontId="4" fillId="0" borderId="0" xfId="2" applyFont="1"/>
    <xf numFmtId="0" fontId="5" fillId="2" borderId="4" xfId="2" applyFont="1" applyFill="1" applyBorder="1" applyAlignment="1">
      <alignment horizontal="center"/>
    </xf>
    <xf numFmtId="9" fontId="5" fillId="2" borderId="5" xfId="2" applyNumberFormat="1" applyFont="1" applyFill="1" applyBorder="1" applyAlignment="1">
      <alignment horizontal="center"/>
    </xf>
    <xf numFmtId="9" fontId="5" fillId="2" borderId="6" xfId="2" applyNumberFormat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5" fillId="2" borderId="6" xfId="2" applyFont="1" applyFill="1" applyBorder="1" applyAlignment="1">
      <alignment horizontal="center"/>
    </xf>
    <xf numFmtId="4" fontId="5" fillId="2" borderId="7" xfId="2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3" borderId="6" xfId="1" applyNumberFormat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right" vertical="center"/>
    </xf>
    <xf numFmtId="0" fontId="5" fillId="0" borderId="6" xfId="2" applyFont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left"/>
    </xf>
    <xf numFmtId="0" fontId="4" fillId="2" borderId="10" xfId="2" applyFont="1" applyFill="1" applyBorder="1" applyAlignment="1">
      <alignment horizontal="left"/>
    </xf>
    <xf numFmtId="9" fontId="5" fillId="4" borderId="5" xfId="2" applyNumberFormat="1" applyFont="1" applyFill="1" applyBorder="1" applyAlignment="1">
      <alignment horizontal="center"/>
    </xf>
    <xf numFmtId="164" fontId="4" fillId="4" borderId="6" xfId="1" applyNumberFormat="1" applyFont="1" applyFill="1" applyBorder="1" applyAlignment="1">
      <alignment horizontal="right" vertical="center"/>
    </xf>
    <xf numFmtId="0" fontId="5" fillId="2" borderId="1" xfId="2" applyFont="1" applyFill="1" applyBorder="1" applyAlignment="1">
      <alignment horizontal="center"/>
    </xf>
    <xf numFmtId="9" fontId="5" fillId="2" borderId="1" xfId="2" applyNumberFormat="1" applyFont="1" applyFill="1" applyBorder="1" applyAlignment="1">
      <alignment horizontal="center"/>
    </xf>
    <xf numFmtId="9" fontId="5" fillId="5" borderId="5" xfId="2" applyNumberFormat="1" applyFont="1" applyFill="1" applyBorder="1" applyAlignment="1">
      <alignment horizontal="center"/>
    </xf>
    <xf numFmtId="164" fontId="4" fillId="5" borderId="6" xfId="1" applyNumberFormat="1" applyFont="1" applyFill="1" applyBorder="1" applyAlignment="1">
      <alignment horizontal="right" vertical="center"/>
    </xf>
    <xf numFmtId="9" fontId="5" fillId="6" borderId="5" xfId="2" applyNumberFormat="1" applyFont="1" applyFill="1" applyBorder="1" applyAlignment="1">
      <alignment horizontal="center"/>
    </xf>
    <xf numFmtId="164" fontId="4" fillId="6" borderId="6" xfId="1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0" fillId="0" borderId="0" xfId="0"/>
    <xf numFmtId="0" fontId="4" fillId="0" borderId="0" xfId="2" applyFont="1"/>
    <xf numFmtId="0" fontId="4" fillId="0" borderId="0" xfId="2" applyFont="1" applyBorder="1"/>
    <xf numFmtId="4" fontId="5" fillId="2" borderId="0" xfId="2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9" fontId="4" fillId="0" borderId="0" xfId="2" applyNumberFormat="1" applyFont="1"/>
    <xf numFmtId="164" fontId="4" fillId="0" borderId="0" xfId="2" applyNumberFormat="1" applyFont="1"/>
    <xf numFmtId="0" fontId="4" fillId="7" borderId="0" xfId="2" applyFont="1" applyFill="1"/>
    <xf numFmtId="0" fontId="4" fillId="0" borderId="0" xfId="2" applyFont="1" applyFill="1"/>
    <xf numFmtId="0" fontId="0" fillId="0" borderId="0" xfId="0" applyFill="1"/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2" applyFont="1" applyFill="1" applyAlignment="1">
      <alignment horizontal="center"/>
    </xf>
    <xf numFmtId="9" fontId="5" fillId="0" borderId="5" xfId="2" applyNumberFormat="1" applyFont="1" applyFill="1" applyBorder="1" applyAlignment="1">
      <alignment horizontal="center"/>
    </xf>
    <xf numFmtId="164" fontId="4" fillId="0" borderId="0" xfId="2" applyNumberFormat="1" applyFont="1" applyFill="1" applyAlignment="1">
      <alignment horizontal="center"/>
    </xf>
    <xf numFmtId="0" fontId="5" fillId="0" borderId="6" xfId="2" applyFont="1" applyFill="1" applyBorder="1" applyAlignment="1">
      <alignment horizontal="center"/>
    </xf>
    <xf numFmtId="4" fontId="5" fillId="0" borderId="7" xfId="2" applyNumberFormat="1" applyFont="1" applyFill="1" applyBorder="1" applyAlignment="1">
      <alignment horizontal="right" vertical="center"/>
    </xf>
    <xf numFmtId="0" fontId="5" fillId="7" borderId="6" xfId="2" applyFont="1" applyFill="1" applyBorder="1" applyAlignment="1">
      <alignment horizontal="center"/>
    </xf>
    <xf numFmtId="0" fontId="5" fillId="7" borderId="9" xfId="2" applyFont="1" applyFill="1" applyBorder="1" applyAlignment="1">
      <alignment horizontal="center"/>
    </xf>
    <xf numFmtId="4" fontId="5" fillId="7" borderId="7" xfId="2" applyNumberFormat="1" applyFont="1" applyFill="1" applyBorder="1" applyAlignment="1">
      <alignment horizontal="right" vertical="center"/>
    </xf>
    <xf numFmtId="164" fontId="4" fillId="7" borderId="6" xfId="1" applyNumberFormat="1" applyFont="1" applyFill="1" applyBorder="1" applyAlignment="1">
      <alignment horizontal="right" vertical="center"/>
    </xf>
    <xf numFmtId="164" fontId="4" fillId="7" borderId="0" xfId="2" applyNumberFormat="1" applyFont="1" applyFill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3" fillId="2" borderId="11" xfId="2" applyFont="1" applyFill="1" applyBorder="1" applyAlignment="1" applyProtection="1">
      <alignment horizontal="center"/>
    </xf>
    <xf numFmtId="0" fontId="3" fillId="2" borderId="12" xfId="2" applyFont="1" applyFill="1" applyBorder="1" applyAlignment="1" applyProtection="1">
      <alignment horizontal="center"/>
    </xf>
    <xf numFmtId="0" fontId="3" fillId="2" borderId="13" xfId="2" applyFont="1" applyFill="1" applyBorder="1" applyAlignment="1" applyProtection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0" fontId="3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top"/>
    </xf>
    <xf numFmtId="0" fontId="3" fillId="0" borderId="14" xfId="2" applyFont="1" applyBorder="1" applyAlignment="1">
      <alignment horizontal="center" vertical="top"/>
    </xf>
    <xf numFmtId="0" fontId="3" fillId="0" borderId="19" xfId="2" applyFont="1" applyBorder="1" applyAlignment="1">
      <alignment horizontal="center" vertical="top"/>
    </xf>
    <xf numFmtId="0" fontId="4" fillId="0" borderId="20" xfId="2" applyFont="1" applyBorder="1" applyAlignment="1">
      <alignment horizontal="center"/>
    </xf>
    <xf numFmtId="0" fontId="4" fillId="0" borderId="21" xfId="2" applyFont="1" applyBorder="1" applyAlignment="1">
      <alignment horizontal="center"/>
    </xf>
    <xf numFmtId="0" fontId="4" fillId="0" borderId="22" xfId="2" applyFont="1" applyBorder="1" applyAlignment="1">
      <alignment horizontal="center"/>
    </xf>
  </cellXfs>
  <cellStyles count="30">
    <cellStyle name="Currency" xfId="1" builtinId="4"/>
    <cellStyle name="Currency 2" xfId="6" xr:uid="{00000000-0005-0000-0000-000001000000}"/>
    <cellStyle name="Currency 2 2" xfId="11" xr:uid="{00000000-0005-0000-0000-000002000000}"/>
    <cellStyle name="Currency 2 2 2" xfId="24" xr:uid="{00000000-0005-0000-0000-000003000000}"/>
    <cellStyle name="Currency 2 3" xfId="23" xr:uid="{00000000-0005-0000-0000-000004000000}"/>
    <cellStyle name="Currency 2 4" xfId="10" xr:uid="{00000000-0005-0000-0000-000005000000}"/>
    <cellStyle name="Currency 3" xfId="4" xr:uid="{00000000-0005-0000-0000-000006000000}"/>
    <cellStyle name="Currency 3 2" xfId="13" xr:uid="{00000000-0005-0000-0000-000007000000}"/>
    <cellStyle name="Currency 3 3" xfId="12" xr:uid="{00000000-0005-0000-0000-000008000000}"/>
    <cellStyle name="Currency 4" xfId="14" xr:uid="{00000000-0005-0000-0000-000009000000}"/>
    <cellStyle name="Currency 4 2" xfId="25" xr:uid="{00000000-0005-0000-0000-00000A000000}"/>
    <cellStyle name="Currency 5" xfId="15" xr:uid="{00000000-0005-0000-0000-00000B000000}"/>
    <cellStyle name="Currency 5 2" xfId="26" xr:uid="{00000000-0005-0000-0000-00000C000000}"/>
    <cellStyle name="Currency 6" xfId="9" xr:uid="{00000000-0005-0000-0000-00000D000000}"/>
    <cellStyle name="Currency 7" xfId="22" xr:uid="{00000000-0005-0000-0000-00000E000000}"/>
    <cellStyle name="Normal" xfId="0" builtinId="0"/>
    <cellStyle name="Normal 2" xfId="5" xr:uid="{00000000-0005-0000-0000-000010000000}"/>
    <cellStyle name="Normal 2 2" xfId="17" xr:uid="{00000000-0005-0000-0000-000011000000}"/>
    <cellStyle name="Normal 2 2 2" xfId="28" xr:uid="{00000000-0005-0000-0000-000012000000}"/>
    <cellStyle name="Normal 2 3" xfId="27" xr:uid="{00000000-0005-0000-0000-000013000000}"/>
    <cellStyle name="Normal 2 4" xfId="16" xr:uid="{00000000-0005-0000-0000-000014000000}"/>
    <cellStyle name="Normal 3" xfId="3" xr:uid="{00000000-0005-0000-0000-000015000000}"/>
    <cellStyle name="Normal 3 2" xfId="19" xr:uid="{00000000-0005-0000-0000-000016000000}"/>
    <cellStyle name="Normal 3 3" xfId="18" xr:uid="{00000000-0005-0000-0000-000017000000}"/>
    <cellStyle name="Normal 4" xfId="20" xr:uid="{00000000-0005-0000-0000-000018000000}"/>
    <cellStyle name="Normal 4 2" xfId="29" xr:uid="{00000000-0005-0000-0000-000019000000}"/>
    <cellStyle name="Normal 5" xfId="8" xr:uid="{00000000-0005-0000-0000-00001A000000}"/>
    <cellStyle name="Normal 6" xfId="21" xr:uid="{00000000-0005-0000-0000-00001B000000}"/>
    <cellStyle name="Normal 7" xfId="7" xr:uid="{00000000-0005-0000-0000-00001C000000}"/>
    <cellStyle name="Normal_povgdlns02&amp;spdd" xfId="2" xr:uid="{00000000-0005-0000-0000-00001D000000}"/>
  </cellStyles>
  <dxfs count="0"/>
  <tableStyles count="0" defaultTableStyle="TableStyleMedium9" defaultPivotStyle="PivotStyleLight16"/>
  <colors>
    <mruColors>
      <color rgb="FFFFFFCC"/>
      <color rgb="FFFDD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view="pageBreakPreview" zoomScaleNormal="100" zoomScaleSheetLayoutView="100" workbookViewId="0">
      <selection activeCell="F10" sqref="F10"/>
    </sheetView>
  </sheetViews>
  <sheetFormatPr defaultColWidth="9.109375" defaultRowHeight="13.8" x14ac:dyDescent="0.3"/>
  <cols>
    <col min="1" max="3" width="9.33203125" style="7" customWidth="1"/>
    <col min="4" max="4" width="13.5546875" style="7" customWidth="1"/>
    <col min="5" max="6" width="9.33203125" style="7" customWidth="1"/>
    <col min="7" max="10" width="9.88671875" style="7" customWidth="1"/>
    <col min="11" max="15" width="9.88671875" style="7" bestFit="1" customWidth="1"/>
    <col min="16" max="16384" width="9.109375" style="7"/>
  </cols>
  <sheetData>
    <row r="1" spans="1:11" s="1" customFormat="1" ht="15.6" x14ac:dyDescent="0.3">
      <c r="A1" s="57"/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s="1" customFormat="1" ht="15.6" x14ac:dyDescent="0.3">
      <c r="A2" s="60" t="s">
        <v>6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s="1" customForma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s="1" customFormat="1" ht="14.4" x14ac:dyDescent="0.3">
      <c r="A4" s="63" t="s">
        <v>8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s="1" customFormat="1" x14ac:dyDescent="0.3">
      <c r="A5" s="5"/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1" x14ac:dyDescent="0.3">
      <c r="A6" s="6"/>
      <c r="B6" s="18"/>
      <c r="C6" s="18"/>
      <c r="D6" s="55"/>
      <c r="E6" s="55"/>
      <c r="F6" s="55"/>
      <c r="G6" s="55"/>
      <c r="H6" s="55"/>
      <c r="I6" s="55"/>
      <c r="J6" s="55"/>
      <c r="K6" s="56"/>
    </row>
    <row r="7" spans="1:11" s="11" customFormat="1" x14ac:dyDescent="0.3">
      <c r="A7" s="8"/>
      <c r="B7" s="19"/>
      <c r="C7" s="9">
        <v>1</v>
      </c>
      <c r="D7" s="9" t="s">
        <v>2</v>
      </c>
      <c r="E7" s="9">
        <v>1.5</v>
      </c>
      <c r="F7" s="9" t="s">
        <v>0</v>
      </c>
      <c r="G7" s="9">
        <v>1.85</v>
      </c>
      <c r="H7" s="9"/>
      <c r="I7" s="9">
        <v>2.25</v>
      </c>
      <c r="J7" s="9"/>
      <c r="K7" s="10">
        <v>3</v>
      </c>
    </row>
    <row r="8" spans="1:11" x14ac:dyDescent="0.3">
      <c r="A8" s="12">
        <v>1</v>
      </c>
      <c r="B8" s="20">
        <v>9800</v>
      </c>
      <c r="C8" s="13">
        <f>B8/12</f>
        <v>816.66666666666663</v>
      </c>
      <c r="D8" s="13">
        <f>ROUNDUP(C8,0)</f>
        <v>817</v>
      </c>
      <c r="E8" s="14">
        <f>ROUNDUP(+C8*E$7,0)</f>
        <v>1225</v>
      </c>
      <c r="F8" s="14">
        <f>+E8*0.01</f>
        <v>12.25</v>
      </c>
      <c r="G8" s="14">
        <f>ROUNDUP(+$C8*G$7,0)</f>
        <v>1511</v>
      </c>
      <c r="H8" s="14">
        <f>+G8*0.03</f>
        <v>45.33</v>
      </c>
      <c r="I8" s="14">
        <f>ROUNDUP(+$C8*I$7,0)</f>
        <v>1838</v>
      </c>
      <c r="J8" s="14">
        <f>+I8*0.05</f>
        <v>91.9</v>
      </c>
      <c r="K8" s="14">
        <f>ROUNDUP(+$C8*K$7,0)</f>
        <v>2450</v>
      </c>
    </row>
    <row r="9" spans="1:11" x14ac:dyDescent="0.3">
      <c r="A9" s="12">
        <v>2</v>
      </c>
      <c r="B9" s="21">
        <f>B8+3400</f>
        <v>13200</v>
      </c>
      <c r="C9" s="13">
        <f t="shared" ref="C9:C29" si="0">B9/12</f>
        <v>1100</v>
      </c>
      <c r="D9" s="13">
        <f t="shared" ref="D9:D29" si="1">ROUNDUP(C9,0)</f>
        <v>1100</v>
      </c>
      <c r="E9" s="14">
        <f t="shared" ref="E9:E29" si="2">ROUNDUP(+C9*E$7,0)</f>
        <v>1650</v>
      </c>
      <c r="F9" s="14">
        <f t="shared" ref="F9:F29" si="3">+E9*0.01</f>
        <v>16.5</v>
      </c>
      <c r="G9" s="14">
        <f t="shared" ref="G9:G29" si="4">ROUNDUP(+$C9*G$7,0)</f>
        <v>2035</v>
      </c>
      <c r="H9" s="14">
        <f t="shared" ref="H9:H29" si="5">+G9*0.03</f>
        <v>61.05</v>
      </c>
      <c r="I9" s="14">
        <f t="shared" ref="I9:I29" si="6">ROUNDUP(+$C9*I$7,0)</f>
        <v>2475</v>
      </c>
      <c r="J9" s="14">
        <f t="shared" ref="J9:J29" si="7">+I9*0.05</f>
        <v>123.75</v>
      </c>
      <c r="K9" s="14">
        <f t="shared" ref="K9:K29" si="8">ROUNDUP(+$C9*K$7,0)</f>
        <v>3300</v>
      </c>
    </row>
    <row r="10" spans="1:11" x14ac:dyDescent="0.3">
      <c r="A10" s="12">
        <v>3</v>
      </c>
      <c r="B10" s="21">
        <f t="shared" ref="B10:B29" si="9">B9+3400</f>
        <v>16600</v>
      </c>
      <c r="C10" s="13">
        <f t="shared" si="0"/>
        <v>1383.3333333333333</v>
      </c>
      <c r="D10" s="13">
        <f t="shared" si="1"/>
        <v>1384</v>
      </c>
      <c r="E10" s="14">
        <f t="shared" si="2"/>
        <v>2075</v>
      </c>
      <c r="F10" s="14">
        <f t="shared" si="3"/>
        <v>20.75</v>
      </c>
      <c r="G10" s="14">
        <f t="shared" si="4"/>
        <v>2560</v>
      </c>
      <c r="H10" s="14">
        <f t="shared" si="5"/>
        <v>76.8</v>
      </c>
      <c r="I10" s="14">
        <f t="shared" si="6"/>
        <v>3113</v>
      </c>
      <c r="J10" s="14">
        <f t="shared" si="7"/>
        <v>155.65</v>
      </c>
      <c r="K10" s="14">
        <f t="shared" si="8"/>
        <v>4150</v>
      </c>
    </row>
    <row r="11" spans="1:11" x14ac:dyDescent="0.3">
      <c r="A11" s="12">
        <v>4</v>
      </c>
      <c r="B11" s="21">
        <f t="shared" si="9"/>
        <v>20000</v>
      </c>
      <c r="C11" s="13">
        <f t="shared" si="0"/>
        <v>1666.6666666666667</v>
      </c>
      <c r="D11" s="13">
        <f t="shared" si="1"/>
        <v>1667</v>
      </c>
      <c r="E11" s="14">
        <f t="shared" si="2"/>
        <v>2500</v>
      </c>
      <c r="F11" s="14">
        <f t="shared" si="3"/>
        <v>25</v>
      </c>
      <c r="G11" s="14">
        <f t="shared" si="4"/>
        <v>3084</v>
      </c>
      <c r="H11" s="14">
        <f t="shared" si="5"/>
        <v>92.52</v>
      </c>
      <c r="I11" s="14">
        <v>3751</v>
      </c>
      <c r="J11" s="14">
        <f t="shared" si="7"/>
        <v>187.55</v>
      </c>
      <c r="K11" s="14">
        <v>5001</v>
      </c>
    </row>
    <row r="12" spans="1:11" x14ac:dyDescent="0.3">
      <c r="A12" s="12">
        <v>5</v>
      </c>
      <c r="B12" s="21">
        <f t="shared" si="9"/>
        <v>23400</v>
      </c>
      <c r="C12" s="13">
        <f t="shared" si="0"/>
        <v>1950</v>
      </c>
      <c r="D12" s="13">
        <f t="shared" si="1"/>
        <v>1950</v>
      </c>
      <c r="E12" s="14">
        <f t="shared" si="2"/>
        <v>2925</v>
      </c>
      <c r="F12" s="14">
        <f t="shared" si="3"/>
        <v>29.25</v>
      </c>
      <c r="G12" s="14">
        <f t="shared" si="4"/>
        <v>3608</v>
      </c>
      <c r="H12" s="14">
        <f t="shared" si="5"/>
        <v>108.24</v>
      </c>
      <c r="I12" s="14">
        <f t="shared" si="6"/>
        <v>4388</v>
      </c>
      <c r="J12" s="14">
        <f t="shared" si="7"/>
        <v>219.4</v>
      </c>
      <c r="K12" s="14">
        <f t="shared" si="8"/>
        <v>5850</v>
      </c>
    </row>
    <row r="13" spans="1:11" x14ac:dyDescent="0.3">
      <c r="A13" s="12">
        <v>6</v>
      </c>
      <c r="B13" s="21">
        <f t="shared" si="9"/>
        <v>26800</v>
      </c>
      <c r="C13" s="13">
        <f t="shared" si="0"/>
        <v>2233.3333333333335</v>
      </c>
      <c r="D13" s="13">
        <f t="shared" si="1"/>
        <v>2234</v>
      </c>
      <c r="E13" s="14">
        <f t="shared" si="2"/>
        <v>3350</v>
      </c>
      <c r="F13" s="14">
        <f t="shared" si="3"/>
        <v>33.5</v>
      </c>
      <c r="G13" s="14">
        <f t="shared" si="4"/>
        <v>4132</v>
      </c>
      <c r="H13" s="14">
        <f t="shared" si="5"/>
        <v>123.96</v>
      </c>
      <c r="I13" s="14">
        <f t="shared" si="6"/>
        <v>5025</v>
      </c>
      <c r="J13" s="14">
        <f t="shared" si="7"/>
        <v>251.25</v>
      </c>
      <c r="K13" s="14">
        <f t="shared" si="8"/>
        <v>6700</v>
      </c>
    </row>
    <row r="14" spans="1:11" x14ac:dyDescent="0.3">
      <c r="A14" s="12">
        <v>7</v>
      </c>
      <c r="B14" s="21">
        <f t="shared" si="9"/>
        <v>30200</v>
      </c>
      <c r="C14" s="13">
        <f t="shared" si="0"/>
        <v>2516.6666666666665</v>
      </c>
      <c r="D14" s="13">
        <f t="shared" si="1"/>
        <v>2517</v>
      </c>
      <c r="E14" s="14">
        <f t="shared" si="2"/>
        <v>3775</v>
      </c>
      <c r="F14" s="14">
        <f t="shared" si="3"/>
        <v>37.75</v>
      </c>
      <c r="G14" s="14">
        <f t="shared" si="4"/>
        <v>4656</v>
      </c>
      <c r="H14" s="14">
        <f t="shared" si="5"/>
        <v>139.68</v>
      </c>
      <c r="I14" s="14">
        <f t="shared" si="6"/>
        <v>5663</v>
      </c>
      <c r="J14" s="15">
        <f t="shared" si="7"/>
        <v>283.15000000000003</v>
      </c>
      <c r="K14" s="14">
        <v>7551</v>
      </c>
    </row>
    <row r="15" spans="1:11" x14ac:dyDescent="0.3">
      <c r="A15" s="12">
        <v>8</v>
      </c>
      <c r="B15" s="21">
        <f t="shared" si="9"/>
        <v>33600</v>
      </c>
      <c r="C15" s="13">
        <f t="shared" si="0"/>
        <v>2800</v>
      </c>
      <c r="D15" s="13">
        <f t="shared" si="1"/>
        <v>2800</v>
      </c>
      <c r="E15" s="14">
        <f t="shared" si="2"/>
        <v>4200</v>
      </c>
      <c r="F15" s="14">
        <f t="shared" si="3"/>
        <v>42</v>
      </c>
      <c r="G15" s="14">
        <f t="shared" si="4"/>
        <v>5180</v>
      </c>
      <c r="H15" s="14">
        <f t="shared" si="5"/>
        <v>155.4</v>
      </c>
      <c r="I15" s="14">
        <f t="shared" si="6"/>
        <v>6300</v>
      </c>
      <c r="J15" s="15">
        <f t="shared" si="7"/>
        <v>315</v>
      </c>
      <c r="K15" s="14">
        <f t="shared" si="8"/>
        <v>8400</v>
      </c>
    </row>
    <row r="16" spans="1:11" x14ac:dyDescent="0.3">
      <c r="A16" s="12">
        <v>9</v>
      </c>
      <c r="B16" s="21">
        <f t="shared" si="9"/>
        <v>37000</v>
      </c>
      <c r="C16" s="13">
        <f t="shared" si="0"/>
        <v>3083.3333333333335</v>
      </c>
      <c r="D16" s="13">
        <f t="shared" si="1"/>
        <v>3084</v>
      </c>
      <c r="E16" s="14">
        <f t="shared" si="2"/>
        <v>4625</v>
      </c>
      <c r="F16" s="14">
        <f t="shared" si="3"/>
        <v>46.25</v>
      </c>
      <c r="G16" s="14">
        <f t="shared" si="4"/>
        <v>5705</v>
      </c>
      <c r="H16" s="14">
        <f t="shared" si="5"/>
        <v>171.15</v>
      </c>
      <c r="I16" s="14">
        <f t="shared" si="6"/>
        <v>6938</v>
      </c>
      <c r="J16" s="15">
        <f t="shared" si="7"/>
        <v>346.90000000000003</v>
      </c>
      <c r="K16" s="14">
        <f t="shared" si="8"/>
        <v>9250</v>
      </c>
    </row>
    <row r="17" spans="1:11" x14ac:dyDescent="0.3">
      <c r="A17" s="12">
        <v>10</v>
      </c>
      <c r="B17" s="21">
        <f t="shared" si="9"/>
        <v>40400</v>
      </c>
      <c r="C17" s="13">
        <f t="shared" si="0"/>
        <v>3366.6666666666665</v>
      </c>
      <c r="D17" s="13">
        <f t="shared" si="1"/>
        <v>3367</v>
      </c>
      <c r="E17" s="14">
        <f t="shared" si="2"/>
        <v>5050</v>
      </c>
      <c r="F17" s="14">
        <f t="shared" si="3"/>
        <v>50.5</v>
      </c>
      <c r="G17" s="14">
        <f t="shared" si="4"/>
        <v>6229</v>
      </c>
      <c r="H17" s="14">
        <f t="shared" si="5"/>
        <v>186.87</v>
      </c>
      <c r="I17" s="14">
        <v>7576</v>
      </c>
      <c r="J17" s="15">
        <f t="shared" si="7"/>
        <v>378.8</v>
      </c>
      <c r="K17" s="14">
        <f t="shared" si="8"/>
        <v>10100</v>
      </c>
    </row>
    <row r="18" spans="1:11" x14ac:dyDescent="0.3">
      <c r="A18" s="12">
        <v>11</v>
      </c>
      <c r="B18" s="21">
        <f t="shared" si="9"/>
        <v>43800</v>
      </c>
      <c r="C18" s="13">
        <f t="shared" si="0"/>
        <v>3650</v>
      </c>
      <c r="D18" s="13">
        <f t="shared" si="1"/>
        <v>3650</v>
      </c>
      <c r="E18" s="14">
        <f t="shared" si="2"/>
        <v>5475</v>
      </c>
      <c r="F18" s="14">
        <f t="shared" si="3"/>
        <v>54.75</v>
      </c>
      <c r="G18" s="14">
        <f t="shared" si="4"/>
        <v>6753</v>
      </c>
      <c r="H18" s="14">
        <f t="shared" si="5"/>
        <v>202.59</v>
      </c>
      <c r="I18" s="14">
        <f t="shared" si="6"/>
        <v>8213</v>
      </c>
      <c r="J18" s="15">
        <f t="shared" si="7"/>
        <v>410.65000000000003</v>
      </c>
      <c r="K18" s="14">
        <f t="shared" si="8"/>
        <v>10950</v>
      </c>
    </row>
    <row r="19" spans="1:11" x14ac:dyDescent="0.3">
      <c r="A19" s="12">
        <v>12</v>
      </c>
      <c r="B19" s="21">
        <f t="shared" si="9"/>
        <v>47200</v>
      </c>
      <c r="C19" s="13">
        <f t="shared" si="0"/>
        <v>3933.3333333333335</v>
      </c>
      <c r="D19" s="13">
        <f t="shared" si="1"/>
        <v>3934</v>
      </c>
      <c r="E19" s="14">
        <f t="shared" si="2"/>
        <v>5900</v>
      </c>
      <c r="F19" s="14">
        <f t="shared" si="3"/>
        <v>59</v>
      </c>
      <c r="G19" s="14">
        <f t="shared" si="4"/>
        <v>7277</v>
      </c>
      <c r="H19" s="14">
        <f t="shared" si="5"/>
        <v>218.31</v>
      </c>
      <c r="I19" s="14">
        <f t="shared" si="6"/>
        <v>8850</v>
      </c>
      <c r="J19" s="15">
        <f t="shared" si="7"/>
        <v>442.5</v>
      </c>
      <c r="K19" s="14">
        <f t="shared" si="8"/>
        <v>11800</v>
      </c>
    </row>
    <row r="20" spans="1:11" x14ac:dyDescent="0.3">
      <c r="A20" s="17">
        <v>13</v>
      </c>
      <c r="B20" s="21">
        <f t="shared" si="9"/>
        <v>50600</v>
      </c>
      <c r="C20" s="13">
        <f t="shared" si="0"/>
        <v>4216.666666666667</v>
      </c>
      <c r="D20" s="13">
        <f t="shared" si="1"/>
        <v>4217</v>
      </c>
      <c r="E20" s="14">
        <f t="shared" si="2"/>
        <v>6325</v>
      </c>
      <c r="F20" s="14">
        <f t="shared" si="3"/>
        <v>63.25</v>
      </c>
      <c r="G20" s="14">
        <f t="shared" si="4"/>
        <v>7801</v>
      </c>
      <c r="H20" s="14">
        <f t="shared" si="5"/>
        <v>234.03</v>
      </c>
      <c r="I20" s="14">
        <f t="shared" si="6"/>
        <v>9488</v>
      </c>
      <c r="J20" s="15">
        <f t="shared" si="7"/>
        <v>474.40000000000003</v>
      </c>
      <c r="K20" s="14">
        <f t="shared" si="8"/>
        <v>12650</v>
      </c>
    </row>
    <row r="21" spans="1:11" x14ac:dyDescent="0.3">
      <c r="A21" s="17">
        <v>14</v>
      </c>
      <c r="B21" s="21">
        <f t="shared" si="9"/>
        <v>54000</v>
      </c>
      <c r="C21" s="13">
        <f t="shared" si="0"/>
        <v>4500</v>
      </c>
      <c r="D21" s="13">
        <f t="shared" si="1"/>
        <v>4500</v>
      </c>
      <c r="E21" s="14">
        <f t="shared" si="2"/>
        <v>6750</v>
      </c>
      <c r="F21" s="14">
        <f t="shared" si="3"/>
        <v>67.5</v>
      </c>
      <c r="G21" s="14">
        <f t="shared" si="4"/>
        <v>8325</v>
      </c>
      <c r="H21" s="14">
        <f t="shared" si="5"/>
        <v>249.75</v>
      </c>
      <c r="I21" s="14">
        <f t="shared" si="6"/>
        <v>10125</v>
      </c>
      <c r="J21" s="15">
        <f t="shared" si="7"/>
        <v>506.25</v>
      </c>
      <c r="K21" s="14">
        <f t="shared" si="8"/>
        <v>13500</v>
      </c>
    </row>
    <row r="22" spans="1:11" x14ac:dyDescent="0.3">
      <c r="A22" s="17">
        <v>15</v>
      </c>
      <c r="B22" s="21">
        <f t="shared" si="9"/>
        <v>57400</v>
      </c>
      <c r="C22" s="13">
        <f t="shared" si="0"/>
        <v>4783.333333333333</v>
      </c>
      <c r="D22" s="13">
        <f t="shared" si="1"/>
        <v>4784</v>
      </c>
      <c r="E22" s="14">
        <f t="shared" si="2"/>
        <v>7175</v>
      </c>
      <c r="F22" s="14">
        <f t="shared" si="3"/>
        <v>71.75</v>
      </c>
      <c r="G22" s="14">
        <f t="shared" si="4"/>
        <v>8850</v>
      </c>
      <c r="H22" s="16">
        <f t="shared" si="5"/>
        <v>265.5</v>
      </c>
      <c r="I22" s="14">
        <f t="shared" si="6"/>
        <v>10763</v>
      </c>
      <c r="J22" s="15">
        <f t="shared" si="7"/>
        <v>538.15</v>
      </c>
      <c r="K22" s="14">
        <f t="shared" si="8"/>
        <v>14350</v>
      </c>
    </row>
    <row r="23" spans="1:11" x14ac:dyDescent="0.3">
      <c r="A23" s="17">
        <v>16</v>
      </c>
      <c r="B23" s="21">
        <f t="shared" si="9"/>
        <v>60800</v>
      </c>
      <c r="C23" s="13">
        <f t="shared" si="0"/>
        <v>5066.666666666667</v>
      </c>
      <c r="D23" s="13">
        <f t="shared" si="1"/>
        <v>5067</v>
      </c>
      <c r="E23" s="14">
        <f t="shared" si="2"/>
        <v>7600</v>
      </c>
      <c r="F23" s="14">
        <f t="shared" si="3"/>
        <v>76</v>
      </c>
      <c r="G23" s="14">
        <f t="shared" si="4"/>
        <v>9374</v>
      </c>
      <c r="H23" s="16">
        <f t="shared" si="5"/>
        <v>281.21999999999997</v>
      </c>
      <c r="I23" s="14">
        <f t="shared" si="6"/>
        <v>11400</v>
      </c>
      <c r="J23" s="15">
        <f t="shared" si="7"/>
        <v>570</v>
      </c>
      <c r="K23" s="14">
        <f t="shared" si="8"/>
        <v>15200</v>
      </c>
    </row>
    <row r="24" spans="1:11" x14ac:dyDescent="0.3">
      <c r="A24" s="17">
        <v>17</v>
      </c>
      <c r="B24" s="21">
        <f t="shared" si="9"/>
        <v>64200</v>
      </c>
      <c r="C24" s="13">
        <f t="shared" si="0"/>
        <v>5350</v>
      </c>
      <c r="D24" s="13">
        <f t="shared" si="1"/>
        <v>5350</v>
      </c>
      <c r="E24" s="14">
        <f t="shared" si="2"/>
        <v>8025</v>
      </c>
      <c r="F24" s="14">
        <f t="shared" si="3"/>
        <v>80.25</v>
      </c>
      <c r="G24" s="14">
        <f t="shared" si="4"/>
        <v>9898</v>
      </c>
      <c r="H24" s="15">
        <f t="shared" si="5"/>
        <v>296.94</v>
      </c>
      <c r="I24" s="14">
        <f t="shared" si="6"/>
        <v>12038</v>
      </c>
      <c r="J24" s="15">
        <f t="shared" si="7"/>
        <v>601.9</v>
      </c>
      <c r="K24" s="14">
        <f t="shared" si="8"/>
        <v>16050</v>
      </c>
    </row>
    <row r="25" spans="1:11" x14ac:dyDescent="0.3">
      <c r="A25" s="17">
        <v>18</v>
      </c>
      <c r="B25" s="21">
        <f t="shared" si="9"/>
        <v>67600</v>
      </c>
      <c r="C25" s="13">
        <f t="shared" si="0"/>
        <v>5633.333333333333</v>
      </c>
      <c r="D25" s="13">
        <f t="shared" si="1"/>
        <v>5634</v>
      </c>
      <c r="E25" s="14">
        <f t="shared" si="2"/>
        <v>8450</v>
      </c>
      <c r="F25" s="14">
        <f t="shared" si="3"/>
        <v>84.5</v>
      </c>
      <c r="G25" s="14">
        <f t="shared" si="4"/>
        <v>10422</v>
      </c>
      <c r="H25" s="15">
        <f t="shared" si="5"/>
        <v>312.65999999999997</v>
      </c>
      <c r="I25" s="14">
        <f t="shared" si="6"/>
        <v>12675</v>
      </c>
      <c r="J25" s="15">
        <f t="shared" si="7"/>
        <v>633.75</v>
      </c>
      <c r="K25" s="14">
        <f t="shared" si="8"/>
        <v>16900</v>
      </c>
    </row>
    <row r="26" spans="1:11" x14ac:dyDescent="0.3">
      <c r="A26" s="17">
        <v>19</v>
      </c>
      <c r="B26" s="21">
        <f t="shared" si="9"/>
        <v>71000</v>
      </c>
      <c r="C26" s="13">
        <f t="shared" si="0"/>
        <v>5916.666666666667</v>
      </c>
      <c r="D26" s="13">
        <f t="shared" si="1"/>
        <v>5917</v>
      </c>
      <c r="E26" s="14">
        <f t="shared" si="2"/>
        <v>8875</v>
      </c>
      <c r="F26" s="14">
        <f t="shared" si="3"/>
        <v>88.75</v>
      </c>
      <c r="G26" s="14">
        <f t="shared" si="4"/>
        <v>10946</v>
      </c>
      <c r="H26" s="15">
        <f t="shared" si="5"/>
        <v>328.38</v>
      </c>
      <c r="I26" s="14">
        <f t="shared" si="6"/>
        <v>13313</v>
      </c>
      <c r="J26" s="15">
        <f t="shared" si="7"/>
        <v>665.65000000000009</v>
      </c>
      <c r="K26" s="14">
        <f t="shared" si="8"/>
        <v>17750</v>
      </c>
    </row>
    <row r="27" spans="1:11" x14ac:dyDescent="0.3">
      <c r="A27" s="17">
        <v>20</v>
      </c>
      <c r="B27" s="21">
        <f t="shared" si="9"/>
        <v>74400</v>
      </c>
      <c r="C27" s="13">
        <f t="shared" si="0"/>
        <v>6200</v>
      </c>
      <c r="D27" s="13">
        <f t="shared" si="1"/>
        <v>6200</v>
      </c>
      <c r="E27" s="14">
        <f t="shared" si="2"/>
        <v>9300</v>
      </c>
      <c r="F27" s="14">
        <f t="shared" si="3"/>
        <v>93</v>
      </c>
      <c r="G27" s="14">
        <f t="shared" si="4"/>
        <v>11470</v>
      </c>
      <c r="H27" s="15">
        <f t="shared" si="5"/>
        <v>344.09999999999997</v>
      </c>
      <c r="I27" s="14">
        <f t="shared" si="6"/>
        <v>13950</v>
      </c>
      <c r="J27" s="15">
        <f t="shared" si="7"/>
        <v>697.5</v>
      </c>
      <c r="K27" s="14">
        <f t="shared" si="8"/>
        <v>18600</v>
      </c>
    </row>
    <row r="28" spans="1:11" x14ac:dyDescent="0.3">
      <c r="A28" s="17">
        <v>21</v>
      </c>
      <c r="B28" s="21">
        <f t="shared" si="9"/>
        <v>77800</v>
      </c>
      <c r="C28" s="13">
        <f t="shared" si="0"/>
        <v>6483.333333333333</v>
      </c>
      <c r="D28" s="13">
        <f t="shared" si="1"/>
        <v>6484</v>
      </c>
      <c r="E28" s="14">
        <f t="shared" si="2"/>
        <v>9725</v>
      </c>
      <c r="F28" s="14">
        <f t="shared" si="3"/>
        <v>97.25</v>
      </c>
      <c r="G28" s="14">
        <f t="shared" si="4"/>
        <v>11995</v>
      </c>
      <c r="H28" s="15">
        <f t="shared" si="5"/>
        <v>359.84999999999997</v>
      </c>
      <c r="I28" s="14">
        <f t="shared" si="6"/>
        <v>14588</v>
      </c>
      <c r="J28" s="15">
        <f t="shared" si="7"/>
        <v>729.40000000000009</v>
      </c>
      <c r="K28" s="14">
        <f t="shared" si="8"/>
        <v>19450</v>
      </c>
    </row>
    <row r="29" spans="1:11" x14ac:dyDescent="0.3">
      <c r="A29" s="17">
        <v>22</v>
      </c>
      <c r="B29" s="21">
        <f t="shared" si="9"/>
        <v>81200</v>
      </c>
      <c r="C29" s="13">
        <f t="shared" si="0"/>
        <v>6766.666666666667</v>
      </c>
      <c r="D29" s="13">
        <f t="shared" si="1"/>
        <v>6767</v>
      </c>
      <c r="E29" s="14">
        <f t="shared" si="2"/>
        <v>10150</v>
      </c>
      <c r="F29" s="14">
        <f t="shared" si="3"/>
        <v>101.5</v>
      </c>
      <c r="G29" s="14">
        <f t="shared" si="4"/>
        <v>12519</v>
      </c>
      <c r="H29" s="15">
        <f t="shared" si="5"/>
        <v>375.57</v>
      </c>
      <c r="I29" s="14">
        <f t="shared" si="6"/>
        <v>15225</v>
      </c>
      <c r="J29" s="15">
        <f t="shared" si="7"/>
        <v>761.25</v>
      </c>
      <c r="K29" s="14">
        <f t="shared" si="8"/>
        <v>20300</v>
      </c>
    </row>
    <row r="30" spans="1:11" x14ac:dyDescent="0.3">
      <c r="A30" s="7" t="s">
        <v>1</v>
      </c>
    </row>
  </sheetData>
  <mergeCells count="4">
    <mergeCell ref="D6:K6"/>
    <mergeCell ref="A1:K1"/>
    <mergeCell ref="A2:K2"/>
    <mergeCell ref="A4:K4"/>
  </mergeCells>
  <phoneticPr fontId="0" type="noConversion"/>
  <pageMargins left="0" right="0" top="0" bottom="0" header="0.17" footer="2.27"/>
  <pageSetup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"/>
  <sheetViews>
    <sheetView zoomScaleNormal="100" zoomScaleSheetLayoutView="100" workbookViewId="0">
      <selection activeCell="F7" sqref="F7"/>
    </sheetView>
  </sheetViews>
  <sheetFormatPr defaultColWidth="9.109375" defaultRowHeight="13.8" x14ac:dyDescent="0.3"/>
  <cols>
    <col min="1" max="3" width="9.33203125" style="7" customWidth="1"/>
    <col min="4" max="4" width="13.5546875" style="7" customWidth="1"/>
    <col min="5" max="6" width="9.33203125" style="7" customWidth="1"/>
    <col min="7" max="10" width="9.88671875" style="7" customWidth="1"/>
    <col min="11" max="15" width="9.88671875" style="7" bestFit="1" customWidth="1"/>
    <col min="16" max="16384" width="9.109375" style="7"/>
  </cols>
  <sheetData>
    <row r="1" spans="1:11" s="1" customFormat="1" ht="15.6" x14ac:dyDescent="0.3">
      <c r="A1" s="57"/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s="1" customFormat="1" ht="15.6" x14ac:dyDescent="0.3">
      <c r="A2" s="60" t="s">
        <v>7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s="1" customForma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s="1" customFormat="1" ht="14.4" x14ac:dyDescent="0.3">
      <c r="A4" s="63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s="1" customFormat="1" x14ac:dyDescent="0.3">
      <c r="A5" s="5"/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1" x14ac:dyDescent="0.3">
      <c r="A6" s="6"/>
      <c r="B6" s="18"/>
      <c r="C6" s="18"/>
      <c r="D6" s="55"/>
      <c r="E6" s="55"/>
      <c r="F6" s="55"/>
      <c r="G6" s="55"/>
      <c r="H6" s="55"/>
      <c r="I6" s="55"/>
      <c r="J6" s="55"/>
      <c r="K6" s="56"/>
    </row>
    <row r="7" spans="1:11" s="11" customFormat="1" x14ac:dyDescent="0.3">
      <c r="A7" s="8"/>
      <c r="B7" s="19" t="s">
        <v>4</v>
      </c>
      <c r="C7" s="9" t="s">
        <v>5</v>
      </c>
      <c r="D7" s="9" t="s">
        <v>2</v>
      </c>
      <c r="E7" s="9">
        <v>1.5</v>
      </c>
      <c r="F7" s="24" t="s">
        <v>0</v>
      </c>
      <c r="G7" s="9">
        <v>1.85</v>
      </c>
      <c r="H7" s="24" t="s">
        <v>0</v>
      </c>
      <c r="I7" s="9">
        <v>2.25</v>
      </c>
      <c r="J7" s="24" t="s">
        <v>0</v>
      </c>
      <c r="K7" s="10">
        <v>3</v>
      </c>
    </row>
    <row r="8" spans="1:11" x14ac:dyDescent="0.3">
      <c r="A8" s="12">
        <v>1</v>
      </c>
      <c r="B8" s="20">
        <v>9800</v>
      </c>
      <c r="C8" s="13">
        <f t="shared" ref="C8:C29" si="0">B8/12</f>
        <v>816.66666666666663</v>
      </c>
      <c r="D8" s="13">
        <f t="shared" ref="D8:D29" si="1">ROUNDUP(C8,0)</f>
        <v>817</v>
      </c>
      <c r="E8" s="14">
        <f t="shared" ref="E8:E29" si="2">ROUNDUP(+C8*E$7,0)</f>
        <v>1225</v>
      </c>
      <c r="F8" s="25">
        <f>ROUND((0.04*(+G8-+E8)),0)</f>
        <v>11</v>
      </c>
      <c r="G8" s="14">
        <f t="shared" ref="G8:G29" si="3">ROUNDUP(+$C8*G$7,0)</f>
        <v>1511</v>
      </c>
      <c r="H8" s="25">
        <f>F8+ROUND(((I8-G8)*0.08),0)</f>
        <v>37</v>
      </c>
      <c r="I8" s="14">
        <f>ROUNDUP(+$C8*I$7,0)</f>
        <v>1838</v>
      </c>
      <c r="J8" s="25">
        <f t="shared" ref="J8:J29" si="4">+I8*0.05</f>
        <v>91.9</v>
      </c>
      <c r="K8" s="14">
        <f>ROUNDUP(+$C8*K$7,0)</f>
        <v>2450</v>
      </c>
    </row>
    <row r="9" spans="1:11" x14ac:dyDescent="0.3">
      <c r="A9" s="12">
        <v>2</v>
      </c>
      <c r="B9" s="21">
        <f t="shared" ref="B9:B29" si="5">B8+3400</f>
        <v>13200</v>
      </c>
      <c r="C9" s="13">
        <f t="shared" si="0"/>
        <v>1100</v>
      </c>
      <c r="D9" s="13">
        <f t="shared" si="1"/>
        <v>1100</v>
      </c>
      <c r="E9" s="14">
        <f t="shared" si="2"/>
        <v>1650</v>
      </c>
      <c r="F9" s="25">
        <f t="shared" ref="F9:F29" si="6">ROUND((0.04*(+G9-+E9)),0)</f>
        <v>15</v>
      </c>
      <c r="G9" s="14">
        <f t="shared" si="3"/>
        <v>2035</v>
      </c>
      <c r="H9" s="25">
        <f t="shared" ref="H9:H29" si="7">F9+ROUND(((I9-G9)*0.08),0)</f>
        <v>50</v>
      </c>
      <c r="I9" s="14">
        <f>ROUNDUP(+$C9*I$7,0)</f>
        <v>2475</v>
      </c>
      <c r="J9" s="25">
        <f t="shared" si="4"/>
        <v>123.75</v>
      </c>
      <c r="K9" s="14">
        <f>ROUNDUP(+$C9*K$7,0)</f>
        <v>3300</v>
      </c>
    </row>
    <row r="10" spans="1:11" x14ac:dyDescent="0.3">
      <c r="A10" s="12">
        <v>3</v>
      </c>
      <c r="B10" s="21">
        <f t="shared" si="5"/>
        <v>16600</v>
      </c>
      <c r="C10" s="13">
        <f t="shared" si="0"/>
        <v>1383.3333333333333</v>
      </c>
      <c r="D10" s="13">
        <f t="shared" si="1"/>
        <v>1384</v>
      </c>
      <c r="E10" s="14">
        <f t="shared" si="2"/>
        <v>2075</v>
      </c>
      <c r="F10" s="25">
        <f t="shared" si="6"/>
        <v>19</v>
      </c>
      <c r="G10" s="14">
        <f t="shared" si="3"/>
        <v>2560</v>
      </c>
      <c r="H10" s="25">
        <f t="shared" si="7"/>
        <v>63</v>
      </c>
      <c r="I10" s="14">
        <f>ROUNDUP(+$C10*I$7,0)</f>
        <v>3113</v>
      </c>
      <c r="J10" s="25">
        <f t="shared" si="4"/>
        <v>155.65</v>
      </c>
      <c r="K10" s="14">
        <f>ROUNDUP(+$C10*K$7,0)</f>
        <v>4150</v>
      </c>
    </row>
    <row r="11" spans="1:11" x14ac:dyDescent="0.3">
      <c r="A11" s="12">
        <v>4</v>
      </c>
      <c r="B11" s="21">
        <f t="shared" si="5"/>
        <v>20000</v>
      </c>
      <c r="C11" s="13">
        <f t="shared" si="0"/>
        <v>1666.6666666666667</v>
      </c>
      <c r="D11" s="13">
        <f t="shared" si="1"/>
        <v>1667</v>
      </c>
      <c r="E11" s="14">
        <f t="shared" si="2"/>
        <v>2500</v>
      </c>
      <c r="F11" s="25">
        <f t="shared" si="6"/>
        <v>23</v>
      </c>
      <c r="G11" s="14">
        <f t="shared" si="3"/>
        <v>3084</v>
      </c>
      <c r="H11" s="25">
        <f t="shared" si="7"/>
        <v>76</v>
      </c>
      <c r="I11" s="14">
        <v>3751</v>
      </c>
      <c r="J11" s="25">
        <f t="shared" si="4"/>
        <v>187.55</v>
      </c>
      <c r="K11" s="14">
        <v>5001</v>
      </c>
    </row>
    <row r="12" spans="1:11" x14ac:dyDescent="0.3">
      <c r="A12" s="12">
        <v>5</v>
      </c>
      <c r="B12" s="21">
        <f t="shared" si="5"/>
        <v>23400</v>
      </c>
      <c r="C12" s="13">
        <f t="shared" si="0"/>
        <v>1950</v>
      </c>
      <c r="D12" s="13">
        <f t="shared" si="1"/>
        <v>1950</v>
      </c>
      <c r="E12" s="14">
        <f t="shared" si="2"/>
        <v>2925</v>
      </c>
      <c r="F12" s="25">
        <f t="shared" si="6"/>
        <v>27</v>
      </c>
      <c r="G12" s="14">
        <f t="shared" si="3"/>
        <v>3608</v>
      </c>
      <c r="H12" s="25">
        <f t="shared" si="7"/>
        <v>89</v>
      </c>
      <c r="I12" s="14">
        <f>ROUNDUP(+$C12*I$7,0)</f>
        <v>4388</v>
      </c>
      <c r="J12" s="25">
        <f t="shared" si="4"/>
        <v>219.4</v>
      </c>
      <c r="K12" s="14">
        <f>ROUNDUP(+$C12*K$7,0)</f>
        <v>5850</v>
      </c>
    </row>
    <row r="13" spans="1:11" x14ac:dyDescent="0.3">
      <c r="A13" s="12">
        <v>6</v>
      </c>
      <c r="B13" s="21">
        <f t="shared" si="5"/>
        <v>26800</v>
      </c>
      <c r="C13" s="13">
        <f t="shared" si="0"/>
        <v>2233.3333333333335</v>
      </c>
      <c r="D13" s="13">
        <f t="shared" si="1"/>
        <v>2234</v>
      </c>
      <c r="E13" s="14">
        <f t="shared" si="2"/>
        <v>3350</v>
      </c>
      <c r="F13" s="25">
        <f t="shared" si="6"/>
        <v>31</v>
      </c>
      <c r="G13" s="14">
        <f t="shared" si="3"/>
        <v>4132</v>
      </c>
      <c r="H13" s="25">
        <f t="shared" si="7"/>
        <v>102</v>
      </c>
      <c r="I13" s="14">
        <f>ROUNDUP(+$C13*I$7,0)</f>
        <v>5025</v>
      </c>
      <c r="J13" s="25">
        <f t="shared" si="4"/>
        <v>251.25</v>
      </c>
      <c r="K13" s="14">
        <f>ROUNDUP(+$C13*K$7,0)</f>
        <v>6700</v>
      </c>
    </row>
    <row r="14" spans="1:11" x14ac:dyDescent="0.3">
      <c r="A14" s="12">
        <v>7</v>
      </c>
      <c r="B14" s="21">
        <f t="shared" si="5"/>
        <v>30200</v>
      </c>
      <c r="C14" s="13">
        <f t="shared" si="0"/>
        <v>2516.6666666666665</v>
      </c>
      <c r="D14" s="13">
        <f t="shared" si="1"/>
        <v>2517</v>
      </c>
      <c r="E14" s="14">
        <f t="shared" si="2"/>
        <v>3775</v>
      </c>
      <c r="F14" s="25">
        <f t="shared" si="6"/>
        <v>35</v>
      </c>
      <c r="G14" s="14">
        <f t="shared" si="3"/>
        <v>4656</v>
      </c>
      <c r="H14" s="25">
        <f t="shared" si="7"/>
        <v>116</v>
      </c>
      <c r="I14" s="14">
        <f>ROUNDUP(+$C14*I$7,0)</f>
        <v>5663</v>
      </c>
      <c r="J14" s="15">
        <f t="shared" si="4"/>
        <v>283.15000000000003</v>
      </c>
      <c r="K14" s="14">
        <v>7551</v>
      </c>
    </row>
    <row r="15" spans="1:11" x14ac:dyDescent="0.3">
      <c r="A15" s="12">
        <v>8</v>
      </c>
      <c r="B15" s="21">
        <f t="shared" si="5"/>
        <v>33600</v>
      </c>
      <c r="C15" s="13">
        <f t="shared" si="0"/>
        <v>2800</v>
      </c>
      <c r="D15" s="13">
        <f t="shared" si="1"/>
        <v>2800</v>
      </c>
      <c r="E15" s="14">
        <f t="shared" si="2"/>
        <v>4200</v>
      </c>
      <c r="F15" s="25">
        <f t="shared" si="6"/>
        <v>39</v>
      </c>
      <c r="G15" s="14">
        <f t="shared" si="3"/>
        <v>5180</v>
      </c>
      <c r="H15" s="25">
        <f t="shared" si="7"/>
        <v>129</v>
      </c>
      <c r="I15" s="14">
        <f>ROUNDUP(+$C15*I$7,0)</f>
        <v>6300</v>
      </c>
      <c r="J15" s="15">
        <f t="shared" si="4"/>
        <v>315</v>
      </c>
      <c r="K15" s="14">
        <f t="shared" ref="K15:K29" si="8">ROUNDUP(+$C15*K$7,0)</f>
        <v>8400</v>
      </c>
    </row>
    <row r="16" spans="1:11" x14ac:dyDescent="0.3">
      <c r="A16" s="12">
        <v>9</v>
      </c>
      <c r="B16" s="21">
        <f t="shared" si="5"/>
        <v>37000</v>
      </c>
      <c r="C16" s="13">
        <f t="shared" si="0"/>
        <v>3083.3333333333335</v>
      </c>
      <c r="D16" s="13">
        <f t="shared" si="1"/>
        <v>3084</v>
      </c>
      <c r="E16" s="14">
        <f t="shared" si="2"/>
        <v>4625</v>
      </c>
      <c r="F16" s="25">
        <f t="shared" si="6"/>
        <v>43</v>
      </c>
      <c r="G16" s="14">
        <f t="shared" si="3"/>
        <v>5705</v>
      </c>
      <c r="H16" s="25">
        <f t="shared" si="7"/>
        <v>142</v>
      </c>
      <c r="I16" s="14">
        <f>ROUNDUP(+$C16*I$7,0)</f>
        <v>6938</v>
      </c>
      <c r="J16" s="15">
        <f t="shared" si="4"/>
        <v>346.90000000000003</v>
      </c>
      <c r="K16" s="14">
        <f t="shared" si="8"/>
        <v>9250</v>
      </c>
    </row>
    <row r="17" spans="1:11" x14ac:dyDescent="0.3">
      <c r="A17" s="12">
        <v>10</v>
      </c>
      <c r="B17" s="21">
        <f t="shared" si="5"/>
        <v>40400</v>
      </c>
      <c r="C17" s="13">
        <f t="shared" si="0"/>
        <v>3366.6666666666665</v>
      </c>
      <c r="D17" s="13">
        <f t="shared" si="1"/>
        <v>3367</v>
      </c>
      <c r="E17" s="14">
        <f t="shared" si="2"/>
        <v>5050</v>
      </c>
      <c r="F17" s="25">
        <f t="shared" si="6"/>
        <v>47</v>
      </c>
      <c r="G17" s="14">
        <f t="shared" si="3"/>
        <v>6229</v>
      </c>
      <c r="H17" s="25">
        <f t="shared" si="7"/>
        <v>155</v>
      </c>
      <c r="I17" s="14">
        <v>7576</v>
      </c>
      <c r="J17" s="15">
        <f t="shared" si="4"/>
        <v>378.8</v>
      </c>
      <c r="K17" s="14">
        <f t="shared" si="8"/>
        <v>10100</v>
      </c>
    </row>
    <row r="18" spans="1:11" x14ac:dyDescent="0.3">
      <c r="A18" s="12">
        <v>11</v>
      </c>
      <c r="B18" s="21">
        <f t="shared" si="5"/>
        <v>43800</v>
      </c>
      <c r="C18" s="13">
        <f t="shared" si="0"/>
        <v>3650</v>
      </c>
      <c r="D18" s="13">
        <f t="shared" si="1"/>
        <v>3650</v>
      </c>
      <c r="E18" s="14">
        <f t="shared" si="2"/>
        <v>5475</v>
      </c>
      <c r="F18" s="25">
        <f t="shared" si="6"/>
        <v>51</v>
      </c>
      <c r="G18" s="14">
        <f t="shared" si="3"/>
        <v>6753</v>
      </c>
      <c r="H18" s="25">
        <f t="shared" si="7"/>
        <v>168</v>
      </c>
      <c r="I18" s="14">
        <f t="shared" ref="I18:I29" si="9">ROUNDUP(+$C18*I$7,0)</f>
        <v>8213</v>
      </c>
      <c r="J18" s="15">
        <f t="shared" si="4"/>
        <v>410.65000000000003</v>
      </c>
      <c r="K18" s="14">
        <f t="shared" si="8"/>
        <v>10950</v>
      </c>
    </row>
    <row r="19" spans="1:11" x14ac:dyDescent="0.3">
      <c r="A19" s="12">
        <v>12</v>
      </c>
      <c r="B19" s="21">
        <f t="shared" si="5"/>
        <v>47200</v>
      </c>
      <c r="C19" s="13">
        <f t="shared" si="0"/>
        <v>3933.3333333333335</v>
      </c>
      <c r="D19" s="13">
        <f t="shared" si="1"/>
        <v>3934</v>
      </c>
      <c r="E19" s="14">
        <f t="shared" si="2"/>
        <v>5900</v>
      </c>
      <c r="F19" s="25">
        <f t="shared" si="6"/>
        <v>55</v>
      </c>
      <c r="G19" s="14">
        <f t="shared" si="3"/>
        <v>7277</v>
      </c>
      <c r="H19" s="25">
        <f t="shared" si="7"/>
        <v>181</v>
      </c>
      <c r="I19" s="14">
        <f t="shared" si="9"/>
        <v>8850</v>
      </c>
      <c r="J19" s="15">
        <f t="shared" si="4"/>
        <v>442.5</v>
      </c>
      <c r="K19" s="14">
        <f t="shared" si="8"/>
        <v>11800</v>
      </c>
    </row>
    <row r="20" spans="1:11" x14ac:dyDescent="0.3">
      <c r="A20" s="17">
        <v>13</v>
      </c>
      <c r="B20" s="21">
        <f t="shared" si="5"/>
        <v>50600</v>
      </c>
      <c r="C20" s="13">
        <f t="shared" si="0"/>
        <v>4216.666666666667</v>
      </c>
      <c r="D20" s="13">
        <f t="shared" si="1"/>
        <v>4217</v>
      </c>
      <c r="E20" s="14">
        <f t="shared" si="2"/>
        <v>6325</v>
      </c>
      <c r="F20" s="25">
        <f t="shared" si="6"/>
        <v>59</v>
      </c>
      <c r="G20" s="14">
        <f t="shared" si="3"/>
        <v>7801</v>
      </c>
      <c r="H20" s="25">
        <f t="shared" si="7"/>
        <v>194</v>
      </c>
      <c r="I20" s="14">
        <f t="shared" si="9"/>
        <v>9488</v>
      </c>
      <c r="J20" s="15">
        <f t="shared" si="4"/>
        <v>474.40000000000003</v>
      </c>
      <c r="K20" s="14">
        <f t="shared" si="8"/>
        <v>12650</v>
      </c>
    </row>
    <row r="21" spans="1:11" x14ac:dyDescent="0.3">
      <c r="A21" s="17">
        <v>14</v>
      </c>
      <c r="B21" s="21">
        <f t="shared" si="5"/>
        <v>54000</v>
      </c>
      <c r="C21" s="13">
        <f t="shared" si="0"/>
        <v>4500</v>
      </c>
      <c r="D21" s="13">
        <f t="shared" si="1"/>
        <v>4500</v>
      </c>
      <c r="E21" s="14">
        <f t="shared" si="2"/>
        <v>6750</v>
      </c>
      <c r="F21" s="25">
        <f t="shared" si="6"/>
        <v>63</v>
      </c>
      <c r="G21" s="14">
        <f t="shared" si="3"/>
        <v>8325</v>
      </c>
      <c r="H21" s="25">
        <f t="shared" si="7"/>
        <v>207</v>
      </c>
      <c r="I21" s="14">
        <f t="shared" si="9"/>
        <v>10125</v>
      </c>
      <c r="J21" s="15">
        <f t="shared" si="4"/>
        <v>506.25</v>
      </c>
      <c r="K21" s="14">
        <f t="shared" si="8"/>
        <v>13500</v>
      </c>
    </row>
    <row r="22" spans="1:11" x14ac:dyDescent="0.3">
      <c r="A22" s="17">
        <v>15</v>
      </c>
      <c r="B22" s="21">
        <f t="shared" si="5"/>
        <v>57400</v>
      </c>
      <c r="C22" s="13">
        <f t="shared" si="0"/>
        <v>4783.333333333333</v>
      </c>
      <c r="D22" s="13">
        <f t="shared" si="1"/>
        <v>4784</v>
      </c>
      <c r="E22" s="14">
        <f t="shared" si="2"/>
        <v>7175</v>
      </c>
      <c r="F22" s="25">
        <f t="shared" si="6"/>
        <v>67</v>
      </c>
      <c r="G22" s="14">
        <f t="shared" si="3"/>
        <v>8850</v>
      </c>
      <c r="H22" s="25">
        <f t="shared" si="7"/>
        <v>220</v>
      </c>
      <c r="I22" s="14">
        <f t="shared" si="9"/>
        <v>10763</v>
      </c>
      <c r="J22" s="15">
        <f t="shared" si="4"/>
        <v>538.15</v>
      </c>
      <c r="K22" s="14">
        <f t="shared" si="8"/>
        <v>14350</v>
      </c>
    </row>
    <row r="23" spans="1:11" x14ac:dyDescent="0.3">
      <c r="A23" s="17">
        <v>16</v>
      </c>
      <c r="B23" s="21">
        <f t="shared" si="5"/>
        <v>60800</v>
      </c>
      <c r="C23" s="13">
        <f t="shared" si="0"/>
        <v>5066.666666666667</v>
      </c>
      <c r="D23" s="13">
        <f t="shared" si="1"/>
        <v>5067</v>
      </c>
      <c r="E23" s="14">
        <f t="shared" si="2"/>
        <v>7600</v>
      </c>
      <c r="F23" s="25">
        <f t="shared" si="6"/>
        <v>71</v>
      </c>
      <c r="G23" s="14">
        <f t="shared" si="3"/>
        <v>9374</v>
      </c>
      <c r="H23" s="25">
        <f t="shared" si="7"/>
        <v>233</v>
      </c>
      <c r="I23" s="14">
        <f t="shared" si="9"/>
        <v>11400</v>
      </c>
      <c r="J23" s="15">
        <f t="shared" si="4"/>
        <v>570</v>
      </c>
      <c r="K23" s="14">
        <f t="shared" si="8"/>
        <v>15200</v>
      </c>
    </row>
    <row r="24" spans="1:11" x14ac:dyDescent="0.3">
      <c r="A24" s="17">
        <v>17</v>
      </c>
      <c r="B24" s="21">
        <f t="shared" si="5"/>
        <v>64200</v>
      </c>
      <c r="C24" s="13">
        <f t="shared" si="0"/>
        <v>5350</v>
      </c>
      <c r="D24" s="13">
        <f t="shared" si="1"/>
        <v>5350</v>
      </c>
      <c r="E24" s="14">
        <f t="shared" si="2"/>
        <v>8025</v>
      </c>
      <c r="F24" s="25">
        <f t="shared" si="6"/>
        <v>75</v>
      </c>
      <c r="G24" s="14">
        <f t="shared" si="3"/>
        <v>9898</v>
      </c>
      <c r="H24" s="25">
        <f t="shared" si="7"/>
        <v>246</v>
      </c>
      <c r="I24" s="14">
        <f t="shared" si="9"/>
        <v>12038</v>
      </c>
      <c r="J24" s="15">
        <f t="shared" si="4"/>
        <v>601.9</v>
      </c>
      <c r="K24" s="14">
        <f t="shared" si="8"/>
        <v>16050</v>
      </c>
    </row>
    <row r="25" spans="1:11" x14ac:dyDescent="0.3">
      <c r="A25" s="17">
        <v>18</v>
      </c>
      <c r="B25" s="21">
        <f t="shared" si="5"/>
        <v>67600</v>
      </c>
      <c r="C25" s="13">
        <f t="shared" si="0"/>
        <v>5633.333333333333</v>
      </c>
      <c r="D25" s="13">
        <f t="shared" si="1"/>
        <v>5634</v>
      </c>
      <c r="E25" s="14">
        <f t="shared" si="2"/>
        <v>8450</v>
      </c>
      <c r="F25" s="25">
        <f t="shared" si="6"/>
        <v>79</v>
      </c>
      <c r="G25" s="14">
        <f t="shared" si="3"/>
        <v>10422</v>
      </c>
      <c r="H25" s="25">
        <f t="shared" si="7"/>
        <v>259</v>
      </c>
      <c r="I25" s="14">
        <f t="shared" si="9"/>
        <v>12675</v>
      </c>
      <c r="J25" s="15">
        <f t="shared" si="4"/>
        <v>633.75</v>
      </c>
      <c r="K25" s="14">
        <f t="shared" si="8"/>
        <v>16900</v>
      </c>
    </row>
    <row r="26" spans="1:11" x14ac:dyDescent="0.3">
      <c r="A26" s="17">
        <v>19</v>
      </c>
      <c r="B26" s="21">
        <f t="shared" si="5"/>
        <v>71000</v>
      </c>
      <c r="C26" s="13">
        <f t="shared" si="0"/>
        <v>5916.666666666667</v>
      </c>
      <c r="D26" s="13">
        <f t="shared" si="1"/>
        <v>5917</v>
      </c>
      <c r="E26" s="14">
        <f t="shared" si="2"/>
        <v>8875</v>
      </c>
      <c r="F26" s="25">
        <f t="shared" si="6"/>
        <v>83</v>
      </c>
      <c r="G26" s="14">
        <f t="shared" si="3"/>
        <v>10946</v>
      </c>
      <c r="H26" s="25">
        <f t="shared" si="7"/>
        <v>272</v>
      </c>
      <c r="I26" s="14">
        <f t="shared" si="9"/>
        <v>13313</v>
      </c>
      <c r="J26" s="15">
        <f t="shared" si="4"/>
        <v>665.65000000000009</v>
      </c>
      <c r="K26" s="14">
        <f t="shared" si="8"/>
        <v>17750</v>
      </c>
    </row>
    <row r="27" spans="1:11" x14ac:dyDescent="0.3">
      <c r="A27" s="17">
        <v>20</v>
      </c>
      <c r="B27" s="21">
        <f t="shared" si="5"/>
        <v>74400</v>
      </c>
      <c r="C27" s="13">
        <f t="shared" si="0"/>
        <v>6200</v>
      </c>
      <c r="D27" s="13">
        <f t="shared" si="1"/>
        <v>6200</v>
      </c>
      <c r="E27" s="14">
        <f t="shared" si="2"/>
        <v>9300</v>
      </c>
      <c r="F27" s="25">
        <f t="shared" si="6"/>
        <v>87</v>
      </c>
      <c r="G27" s="14">
        <f t="shared" si="3"/>
        <v>11470</v>
      </c>
      <c r="H27" s="25">
        <f t="shared" si="7"/>
        <v>285</v>
      </c>
      <c r="I27" s="14">
        <f t="shared" si="9"/>
        <v>13950</v>
      </c>
      <c r="J27" s="15">
        <f t="shared" si="4"/>
        <v>697.5</v>
      </c>
      <c r="K27" s="14">
        <f t="shared" si="8"/>
        <v>18600</v>
      </c>
    </row>
    <row r="28" spans="1:11" x14ac:dyDescent="0.3">
      <c r="A28" s="17">
        <v>21</v>
      </c>
      <c r="B28" s="21">
        <f t="shared" si="5"/>
        <v>77800</v>
      </c>
      <c r="C28" s="13">
        <f t="shared" si="0"/>
        <v>6483.333333333333</v>
      </c>
      <c r="D28" s="13">
        <f t="shared" si="1"/>
        <v>6484</v>
      </c>
      <c r="E28" s="14">
        <f t="shared" si="2"/>
        <v>9725</v>
      </c>
      <c r="F28" s="25">
        <f t="shared" si="6"/>
        <v>91</v>
      </c>
      <c r="G28" s="14">
        <f t="shared" si="3"/>
        <v>11995</v>
      </c>
      <c r="H28" s="25">
        <f t="shared" si="7"/>
        <v>298</v>
      </c>
      <c r="I28" s="14">
        <f t="shared" si="9"/>
        <v>14588</v>
      </c>
      <c r="J28" s="15">
        <f t="shared" si="4"/>
        <v>729.40000000000009</v>
      </c>
      <c r="K28" s="14">
        <f t="shared" si="8"/>
        <v>19450</v>
      </c>
    </row>
    <row r="29" spans="1:11" x14ac:dyDescent="0.3">
      <c r="A29" s="17">
        <v>22</v>
      </c>
      <c r="B29" s="21">
        <f t="shared" si="5"/>
        <v>81200</v>
      </c>
      <c r="C29" s="13">
        <f t="shared" si="0"/>
        <v>6766.666666666667</v>
      </c>
      <c r="D29" s="13">
        <f t="shared" si="1"/>
        <v>6767</v>
      </c>
      <c r="E29" s="14">
        <f t="shared" si="2"/>
        <v>10150</v>
      </c>
      <c r="F29" s="25">
        <f t="shared" si="6"/>
        <v>95</v>
      </c>
      <c r="G29" s="14">
        <f t="shared" si="3"/>
        <v>12519</v>
      </c>
      <c r="H29" s="25">
        <f t="shared" si="7"/>
        <v>311</v>
      </c>
      <c r="I29" s="14">
        <f t="shared" si="9"/>
        <v>15225</v>
      </c>
      <c r="J29" s="15">
        <f t="shared" si="4"/>
        <v>761.25</v>
      </c>
      <c r="K29" s="14">
        <f t="shared" si="8"/>
        <v>20300</v>
      </c>
    </row>
    <row r="30" spans="1:11" x14ac:dyDescent="0.3">
      <c r="A30" s="7" t="s">
        <v>1</v>
      </c>
    </row>
  </sheetData>
  <mergeCells count="4">
    <mergeCell ref="D6:K6"/>
    <mergeCell ref="A1:K1"/>
    <mergeCell ref="A2:K2"/>
    <mergeCell ref="A4:K4"/>
  </mergeCells>
  <phoneticPr fontId="0" type="noConversion"/>
  <pageMargins left="0" right="0" top="0" bottom="0" header="0.17" footer="2.27"/>
  <pageSetup orientation="landscape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7"/>
  <sheetViews>
    <sheetView topLeftCell="A2" zoomScaleNormal="100" zoomScaleSheetLayoutView="100" workbookViewId="0">
      <selection activeCell="J55" sqref="J55"/>
    </sheetView>
  </sheetViews>
  <sheetFormatPr defaultColWidth="9.109375" defaultRowHeight="13.8" x14ac:dyDescent="0.3"/>
  <cols>
    <col min="1" max="3" width="9.33203125" style="35" customWidth="1"/>
    <col min="4" max="4" width="13.5546875" style="35" customWidth="1"/>
    <col min="5" max="5" width="9.33203125" style="35" customWidth="1"/>
    <col min="6" max="6" width="11.5546875" style="35" customWidth="1"/>
    <col min="7" max="7" width="9.88671875" style="35" customWidth="1"/>
    <col min="8" max="8" width="12" style="35" customWidth="1"/>
    <col min="9" max="10" width="9.88671875" style="35" customWidth="1"/>
    <col min="11" max="11" width="14.6640625" style="35" customWidth="1"/>
    <col min="12" max="16" width="9.88671875" style="35" bestFit="1" customWidth="1"/>
    <col min="17" max="16384" width="9.109375" style="35"/>
  </cols>
  <sheetData>
    <row r="1" spans="1:14" x14ac:dyDescent="0.3">
      <c r="A1" s="66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</row>
    <row r="2" spans="1:14" x14ac:dyDescent="0.3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4" ht="24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4" x14ac:dyDescent="0.3">
      <c r="A4" s="72" t="s">
        <v>32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</row>
    <row r="5" spans="1:14" ht="15.75" customHeight="1" x14ac:dyDescent="0.3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4"/>
    </row>
    <row r="6" spans="1:14" ht="14.4" thickBot="1" x14ac:dyDescent="0.35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7"/>
    </row>
    <row r="7" spans="1:14" s="11" customFormat="1" ht="12.75" customHeight="1" x14ac:dyDescent="0.3">
      <c r="B7" s="19" t="s">
        <v>4</v>
      </c>
      <c r="C7" s="9" t="s">
        <v>5</v>
      </c>
      <c r="D7" s="9" t="s">
        <v>2</v>
      </c>
      <c r="E7" s="9">
        <v>1.5</v>
      </c>
      <c r="F7" s="28" t="s">
        <v>9</v>
      </c>
      <c r="G7" s="9">
        <v>1.85</v>
      </c>
      <c r="H7" s="28" t="s">
        <v>9</v>
      </c>
      <c r="I7" s="9">
        <v>2.25</v>
      </c>
      <c r="J7" s="28" t="s">
        <v>0</v>
      </c>
      <c r="K7" s="30" t="s">
        <v>24</v>
      </c>
      <c r="L7" s="10">
        <v>3</v>
      </c>
    </row>
    <row r="8" spans="1:14" s="11" customFormat="1" ht="12.75" customHeight="1" x14ac:dyDescent="0.3">
      <c r="A8" s="21"/>
      <c r="B8" s="26"/>
      <c r="C8" s="27"/>
      <c r="D8" s="27"/>
      <c r="E8" s="9"/>
      <c r="F8" s="28"/>
      <c r="G8" s="9"/>
      <c r="H8" s="28"/>
      <c r="I8" s="9"/>
      <c r="J8" s="28">
        <v>0.05</v>
      </c>
      <c r="K8" s="30" t="s">
        <v>25</v>
      </c>
      <c r="L8" s="10"/>
    </row>
    <row r="9" spans="1:14" ht="12.75" customHeight="1" x14ac:dyDescent="0.3">
      <c r="A9" s="12">
        <v>1</v>
      </c>
      <c r="B9" s="32">
        <v>12490</v>
      </c>
      <c r="C9" s="13">
        <f t="shared" ref="C9:C30" si="0">B9/12</f>
        <v>1040.8333333333333</v>
      </c>
      <c r="D9" s="13">
        <f t="shared" ref="D9:D30" si="1">ROUNDUP(C9,0)</f>
        <v>1041</v>
      </c>
      <c r="E9" s="14">
        <f t="shared" ref="E9:E30" si="2">ROUNDUP(+C9*E$7,0)</f>
        <v>1562</v>
      </c>
      <c r="F9" s="29">
        <f t="shared" ref="F9:F30" si="3">ROUND((0.04*(+G9-+E9)),0)</f>
        <v>15</v>
      </c>
      <c r="G9" s="14">
        <f t="shared" ref="G9:G30" si="4">ROUNDUP(+$C9*G$7,0)</f>
        <v>1926</v>
      </c>
      <c r="H9" s="29">
        <f t="shared" ref="H9:H30" si="5">F9+ROUND(((I9-G9)*0.08),0)</f>
        <v>48</v>
      </c>
      <c r="I9" s="14">
        <f t="shared" ref="I9:I30" si="6">ROUNDUP(+$C9*I$7,0)</f>
        <v>2342</v>
      </c>
      <c r="J9" s="29">
        <f t="shared" ref="J9:J30" si="7">+I9*0.05</f>
        <v>117.10000000000001</v>
      </c>
      <c r="K9" s="31">
        <f t="shared" ref="K9:K30" si="8">F9+H9+ROUND(((L9-I9)*0.14),0)</f>
        <v>172</v>
      </c>
      <c r="L9" s="14">
        <f t="shared" ref="L9:L30" si="9">ROUNDUP(+$C9*L$7,0)</f>
        <v>3123</v>
      </c>
    </row>
    <row r="10" spans="1:14" ht="12.75" customHeight="1" x14ac:dyDescent="0.3">
      <c r="A10" s="12">
        <v>2</v>
      </c>
      <c r="B10" s="33">
        <v>16910</v>
      </c>
      <c r="C10" s="13">
        <f t="shared" si="0"/>
        <v>1409.1666666666667</v>
      </c>
      <c r="D10" s="13">
        <f t="shared" si="1"/>
        <v>1410</v>
      </c>
      <c r="E10" s="14">
        <f t="shared" si="2"/>
        <v>2114</v>
      </c>
      <c r="F10" s="29">
        <f t="shared" si="3"/>
        <v>20</v>
      </c>
      <c r="G10" s="14">
        <f t="shared" si="4"/>
        <v>2607</v>
      </c>
      <c r="H10" s="29">
        <f t="shared" si="5"/>
        <v>65</v>
      </c>
      <c r="I10" s="14">
        <f t="shared" si="6"/>
        <v>3171</v>
      </c>
      <c r="J10" s="29">
        <f t="shared" si="7"/>
        <v>158.55000000000001</v>
      </c>
      <c r="K10" s="31">
        <f t="shared" si="8"/>
        <v>233</v>
      </c>
      <c r="L10" s="14">
        <f t="shared" si="9"/>
        <v>4228</v>
      </c>
    </row>
    <row r="11" spans="1:14" ht="12.75" customHeight="1" x14ac:dyDescent="0.3">
      <c r="A11" s="12">
        <v>3</v>
      </c>
      <c r="B11" s="33">
        <v>21330</v>
      </c>
      <c r="C11" s="13">
        <f t="shared" si="0"/>
        <v>1777.5</v>
      </c>
      <c r="D11" s="13">
        <f t="shared" si="1"/>
        <v>1778</v>
      </c>
      <c r="E11" s="14">
        <f t="shared" si="2"/>
        <v>2667</v>
      </c>
      <c r="F11" s="29">
        <f t="shared" si="3"/>
        <v>25</v>
      </c>
      <c r="G11" s="14">
        <f t="shared" si="4"/>
        <v>3289</v>
      </c>
      <c r="H11" s="29">
        <f t="shared" si="5"/>
        <v>82</v>
      </c>
      <c r="I11" s="14">
        <f t="shared" si="6"/>
        <v>4000</v>
      </c>
      <c r="J11" s="29">
        <f t="shared" si="7"/>
        <v>200</v>
      </c>
      <c r="K11" s="31">
        <f t="shared" si="8"/>
        <v>294</v>
      </c>
      <c r="L11" s="14">
        <f t="shared" si="9"/>
        <v>5333</v>
      </c>
    </row>
    <row r="12" spans="1:14" ht="12.75" customHeight="1" x14ac:dyDescent="0.3">
      <c r="A12" s="12">
        <v>4</v>
      </c>
      <c r="B12" s="33">
        <v>25750</v>
      </c>
      <c r="C12" s="13">
        <f t="shared" si="0"/>
        <v>2145.8333333333335</v>
      </c>
      <c r="D12" s="13">
        <f t="shared" si="1"/>
        <v>2146</v>
      </c>
      <c r="E12" s="14">
        <f t="shared" si="2"/>
        <v>3219</v>
      </c>
      <c r="F12" s="29">
        <f t="shared" si="3"/>
        <v>30</v>
      </c>
      <c r="G12" s="14">
        <f t="shared" si="4"/>
        <v>3970</v>
      </c>
      <c r="H12" s="29">
        <f t="shared" si="5"/>
        <v>99</v>
      </c>
      <c r="I12" s="14">
        <f t="shared" si="6"/>
        <v>4829</v>
      </c>
      <c r="J12" s="29">
        <f t="shared" si="7"/>
        <v>241.45000000000002</v>
      </c>
      <c r="K12" s="31">
        <f t="shared" si="8"/>
        <v>354</v>
      </c>
      <c r="L12" s="14">
        <f t="shared" si="9"/>
        <v>6438</v>
      </c>
      <c r="N12" s="39"/>
    </row>
    <row r="13" spans="1:14" ht="12.75" customHeight="1" x14ac:dyDescent="0.3">
      <c r="A13" s="12">
        <v>5</v>
      </c>
      <c r="B13" s="33">
        <v>30170</v>
      </c>
      <c r="C13" s="13">
        <f t="shared" si="0"/>
        <v>2514.1666666666665</v>
      </c>
      <c r="D13" s="13">
        <f t="shared" si="1"/>
        <v>2515</v>
      </c>
      <c r="E13" s="14">
        <f t="shared" si="2"/>
        <v>3772</v>
      </c>
      <c r="F13" s="29">
        <f t="shared" si="3"/>
        <v>35</v>
      </c>
      <c r="G13" s="14">
        <f t="shared" si="4"/>
        <v>4652</v>
      </c>
      <c r="H13" s="29">
        <f t="shared" si="5"/>
        <v>115</v>
      </c>
      <c r="I13" s="14">
        <f t="shared" si="6"/>
        <v>5657</v>
      </c>
      <c r="J13" s="29">
        <f t="shared" si="7"/>
        <v>282.85000000000002</v>
      </c>
      <c r="K13" s="31">
        <f t="shared" si="8"/>
        <v>414</v>
      </c>
      <c r="L13" s="14">
        <f t="shared" si="9"/>
        <v>7543</v>
      </c>
      <c r="N13" s="40"/>
    </row>
    <row r="14" spans="1:14" ht="12.75" customHeight="1" x14ac:dyDescent="0.3">
      <c r="A14" s="12">
        <v>6</v>
      </c>
      <c r="B14" s="33">
        <v>34590</v>
      </c>
      <c r="C14" s="13">
        <f t="shared" si="0"/>
        <v>2882.5</v>
      </c>
      <c r="D14" s="13">
        <f t="shared" si="1"/>
        <v>2883</v>
      </c>
      <c r="E14" s="14">
        <f t="shared" si="2"/>
        <v>4324</v>
      </c>
      <c r="F14" s="29">
        <f t="shared" si="3"/>
        <v>40</v>
      </c>
      <c r="G14" s="14">
        <f t="shared" si="4"/>
        <v>5333</v>
      </c>
      <c r="H14" s="29">
        <f t="shared" si="5"/>
        <v>132</v>
      </c>
      <c r="I14" s="14">
        <f t="shared" si="6"/>
        <v>6486</v>
      </c>
      <c r="J14" s="29">
        <f t="shared" si="7"/>
        <v>324.3</v>
      </c>
      <c r="K14" s="31">
        <f t="shared" si="8"/>
        <v>475</v>
      </c>
      <c r="L14" s="14">
        <f t="shared" si="9"/>
        <v>8648</v>
      </c>
    </row>
    <row r="15" spans="1:14" ht="12.75" customHeight="1" x14ac:dyDescent="0.3">
      <c r="A15" s="12">
        <v>7</v>
      </c>
      <c r="B15" s="33">
        <v>39010</v>
      </c>
      <c r="C15" s="13">
        <f t="shared" si="0"/>
        <v>3250.8333333333335</v>
      </c>
      <c r="D15" s="13">
        <f t="shared" si="1"/>
        <v>3251</v>
      </c>
      <c r="E15" s="14">
        <f t="shared" si="2"/>
        <v>4877</v>
      </c>
      <c r="F15" s="29">
        <f t="shared" si="3"/>
        <v>46</v>
      </c>
      <c r="G15" s="14">
        <f t="shared" si="4"/>
        <v>6015</v>
      </c>
      <c r="H15" s="29">
        <f t="shared" si="5"/>
        <v>150</v>
      </c>
      <c r="I15" s="14">
        <f t="shared" si="6"/>
        <v>7315</v>
      </c>
      <c r="J15" s="29">
        <f t="shared" si="7"/>
        <v>365.75</v>
      </c>
      <c r="K15" s="31">
        <f t="shared" si="8"/>
        <v>537</v>
      </c>
      <c r="L15" s="14">
        <f t="shared" si="9"/>
        <v>9753</v>
      </c>
    </row>
    <row r="16" spans="1:14" ht="12.75" customHeight="1" x14ac:dyDescent="0.3">
      <c r="A16" s="12">
        <v>8</v>
      </c>
      <c r="B16" s="33">
        <v>43430</v>
      </c>
      <c r="C16" s="13">
        <f t="shared" si="0"/>
        <v>3619.1666666666665</v>
      </c>
      <c r="D16" s="13">
        <f t="shared" si="1"/>
        <v>3620</v>
      </c>
      <c r="E16" s="14">
        <f t="shared" si="2"/>
        <v>5429</v>
      </c>
      <c r="F16" s="29">
        <f t="shared" si="3"/>
        <v>51</v>
      </c>
      <c r="G16" s="14">
        <f t="shared" si="4"/>
        <v>6696</v>
      </c>
      <c r="H16" s="29">
        <f t="shared" si="5"/>
        <v>167</v>
      </c>
      <c r="I16" s="14">
        <f t="shared" si="6"/>
        <v>8144</v>
      </c>
      <c r="J16" s="29">
        <f t="shared" si="7"/>
        <v>407.20000000000005</v>
      </c>
      <c r="K16" s="31">
        <f t="shared" si="8"/>
        <v>598</v>
      </c>
      <c r="L16" s="14">
        <f t="shared" si="9"/>
        <v>10858</v>
      </c>
    </row>
    <row r="17" spans="1:12" ht="12.75" customHeight="1" x14ac:dyDescent="0.3">
      <c r="A17" s="12">
        <v>9</v>
      </c>
      <c r="B17" s="33">
        <v>47850</v>
      </c>
      <c r="C17" s="13">
        <f t="shared" si="0"/>
        <v>3987.5</v>
      </c>
      <c r="D17" s="13">
        <f t="shared" si="1"/>
        <v>3988</v>
      </c>
      <c r="E17" s="14">
        <f t="shared" si="2"/>
        <v>5982</v>
      </c>
      <c r="F17" s="29">
        <f t="shared" si="3"/>
        <v>56</v>
      </c>
      <c r="G17" s="14">
        <f t="shared" si="4"/>
        <v>7377</v>
      </c>
      <c r="H17" s="29">
        <f t="shared" si="5"/>
        <v>184</v>
      </c>
      <c r="I17" s="14">
        <f t="shared" si="6"/>
        <v>8972</v>
      </c>
      <c r="J17" s="29">
        <f t="shared" si="7"/>
        <v>448.6</v>
      </c>
      <c r="K17" s="31">
        <f t="shared" si="8"/>
        <v>659</v>
      </c>
      <c r="L17" s="14">
        <f t="shared" si="9"/>
        <v>11963</v>
      </c>
    </row>
    <row r="18" spans="1:12" ht="12.75" customHeight="1" x14ac:dyDescent="0.3">
      <c r="A18" s="12">
        <v>10</v>
      </c>
      <c r="B18" s="33">
        <v>52270</v>
      </c>
      <c r="C18" s="13">
        <f t="shared" si="0"/>
        <v>4355.833333333333</v>
      </c>
      <c r="D18" s="13">
        <f t="shared" si="1"/>
        <v>4356</v>
      </c>
      <c r="E18" s="14">
        <f t="shared" si="2"/>
        <v>6534</v>
      </c>
      <c r="F18" s="29">
        <f t="shared" si="3"/>
        <v>61</v>
      </c>
      <c r="G18" s="14">
        <f t="shared" si="4"/>
        <v>8059</v>
      </c>
      <c r="H18" s="29">
        <f t="shared" si="5"/>
        <v>200</v>
      </c>
      <c r="I18" s="14">
        <f t="shared" si="6"/>
        <v>9801</v>
      </c>
      <c r="J18" s="29">
        <f t="shared" si="7"/>
        <v>490.05</v>
      </c>
      <c r="K18" s="31">
        <f t="shared" si="8"/>
        <v>718</v>
      </c>
      <c r="L18" s="14">
        <f t="shared" si="9"/>
        <v>13068</v>
      </c>
    </row>
    <row r="19" spans="1:12" ht="12.75" customHeight="1" x14ac:dyDescent="0.3">
      <c r="A19" s="12">
        <v>11</v>
      </c>
      <c r="B19" s="33">
        <v>56690</v>
      </c>
      <c r="C19" s="13">
        <f t="shared" si="0"/>
        <v>4724.166666666667</v>
      </c>
      <c r="D19" s="13">
        <f t="shared" si="1"/>
        <v>4725</v>
      </c>
      <c r="E19" s="14">
        <f t="shared" si="2"/>
        <v>7087</v>
      </c>
      <c r="F19" s="29">
        <f t="shared" si="3"/>
        <v>66</v>
      </c>
      <c r="G19" s="14">
        <f t="shared" si="4"/>
        <v>8740</v>
      </c>
      <c r="H19" s="29">
        <f t="shared" si="5"/>
        <v>217</v>
      </c>
      <c r="I19" s="14">
        <f t="shared" si="6"/>
        <v>10630</v>
      </c>
      <c r="J19" s="29">
        <f t="shared" si="7"/>
        <v>531.5</v>
      </c>
      <c r="K19" s="31">
        <f t="shared" si="8"/>
        <v>779</v>
      </c>
      <c r="L19" s="14">
        <f t="shared" si="9"/>
        <v>14173</v>
      </c>
    </row>
    <row r="20" spans="1:12" ht="12.75" customHeight="1" x14ac:dyDescent="0.3">
      <c r="A20" s="12">
        <v>12</v>
      </c>
      <c r="B20" s="33">
        <v>61110</v>
      </c>
      <c r="C20" s="13">
        <f t="shared" si="0"/>
        <v>5092.5</v>
      </c>
      <c r="D20" s="13">
        <f t="shared" si="1"/>
        <v>5093</v>
      </c>
      <c r="E20" s="14">
        <f t="shared" si="2"/>
        <v>7639</v>
      </c>
      <c r="F20" s="29">
        <f t="shared" si="3"/>
        <v>71</v>
      </c>
      <c r="G20" s="14">
        <f t="shared" si="4"/>
        <v>9422</v>
      </c>
      <c r="H20" s="29">
        <f t="shared" si="5"/>
        <v>234</v>
      </c>
      <c r="I20" s="14">
        <f t="shared" si="6"/>
        <v>11459</v>
      </c>
      <c r="J20" s="29">
        <f t="shared" si="7"/>
        <v>572.95000000000005</v>
      </c>
      <c r="K20" s="31">
        <f t="shared" si="8"/>
        <v>840</v>
      </c>
      <c r="L20" s="14">
        <f t="shared" si="9"/>
        <v>15278</v>
      </c>
    </row>
    <row r="21" spans="1:12" ht="12.75" customHeight="1" x14ac:dyDescent="0.3">
      <c r="A21" s="17">
        <v>13</v>
      </c>
      <c r="B21" s="33">
        <v>65530</v>
      </c>
      <c r="C21" s="13">
        <f t="shared" si="0"/>
        <v>5460.833333333333</v>
      </c>
      <c r="D21" s="13">
        <f t="shared" si="1"/>
        <v>5461</v>
      </c>
      <c r="E21" s="14">
        <f t="shared" si="2"/>
        <v>8192</v>
      </c>
      <c r="F21" s="29">
        <f t="shared" si="3"/>
        <v>76</v>
      </c>
      <c r="G21" s="14">
        <f t="shared" si="4"/>
        <v>10103</v>
      </c>
      <c r="H21" s="29">
        <f t="shared" si="5"/>
        <v>251</v>
      </c>
      <c r="I21" s="14">
        <f t="shared" si="6"/>
        <v>12287</v>
      </c>
      <c r="J21" s="29">
        <f t="shared" si="7"/>
        <v>614.35</v>
      </c>
      <c r="K21" s="31">
        <f t="shared" si="8"/>
        <v>900</v>
      </c>
      <c r="L21" s="14">
        <f t="shared" si="9"/>
        <v>16383</v>
      </c>
    </row>
    <row r="22" spans="1:12" ht="12.75" customHeight="1" x14ac:dyDescent="0.3">
      <c r="A22" s="17">
        <v>14</v>
      </c>
      <c r="B22" s="33">
        <v>69950</v>
      </c>
      <c r="C22" s="13">
        <f t="shared" si="0"/>
        <v>5829.166666666667</v>
      </c>
      <c r="D22" s="13">
        <f t="shared" si="1"/>
        <v>5830</v>
      </c>
      <c r="E22" s="14">
        <f t="shared" si="2"/>
        <v>8744</v>
      </c>
      <c r="F22" s="29">
        <f t="shared" si="3"/>
        <v>82</v>
      </c>
      <c r="G22" s="14">
        <f t="shared" si="4"/>
        <v>10784</v>
      </c>
      <c r="H22" s="29">
        <f t="shared" si="5"/>
        <v>269</v>
      </c>
      <c r="I22" s="14">
        <f t="shared" si="6"/>
        <v>13116</v>
      </c>
      <c r="J22" s="29">
        <f t="shared" si="7"/>
        <v>655.80000000000007</v>
      </c>
      <c r="K22" s="31">
        <f t="shared" si="8"/>
        <v>963</v>
      </c>
      <c r="L22" s="14">
        <f t="shared" si="9"/>
        <v>17488</v>
      </c>
    </row>
    <row r="23" spans="1:12" ht="12.75" customHeight="1" x14ac:dyDescent="0.3">
      <c r="A23" s="17">
        <v>15</v>
      </c>
      <c r="B23" s="33">
        <v>74370</v>
      </c>
      <c r="C23" s="13">
        <f t="shared" si="0"/>
        <v>6197.5</v>
      </c>
      <c r="D23" s="13">
        <f t="shared" si="1"/>
        <v>6198</v>
      </c>
      <c r="E23" s="14">
        <f t="shared" si="2"/>
        <v>9297</v>
      </c>
      <c r="F23" s="29">
        <f t="shared" si="3"/>
        <v>87</v>
      </c>
      <c r="G23" s="14">
        <f t="shared" si="4"/>
        <v>11466</v>
      </c>
      <c r="H23" s="29">
        <f t="shared" si="5"/>
        <v>285</v>
      </c>
      <c r="I23" s="14">
        <f t="shared" si="6"/>
        <v>13945</v>
      </c>
      <c r="J23" s="29">
        <f t="shared" si="7"/>
        <v>697.25</v>
      </c>
      <c r="K23" s="31">
        <f t="shared" si="8"/>
        <v>1023</v>
      </c>
      <c r="L23" s="14">
        <f t="shared" si="9"/>
        <v>18593</v>
      </c>
    </row>
    <row r="24" spans="1:12" ht="12.75" customHeight="1" x14ac:dyDescent="0.3">
      <c r="A24" s="17">
        <v>16</v>
      </c>
      <c r="B24" s="33">
        <v>78790</v>
      </c>
      <c r="C24" s="13">
        <f t="shared" si="0"/>
        <v>6565.833333333333</v>
      </c>
      <c r="D24" s="13">
        <f t="shared" si="1"/>
        <v>6566</v>
      </c>
      <c r="E24" s="14">
        <f t="shared" si="2"/>
        <v>9849</v>
      </c>
      <c r="F24" s="29">
        <f t="shared" si="3"/>
        <v>92</v>
      </c>
      <c r="G24" s="14">
        <f t="shared" si="4"/>
        <v>12147</v>
      </c>
      <c r="H24" s="29">
        <f t="shared" si="5"/>
        <v>302</v>
      </c>
      <c r="I24" s="14">
        <f t="shared" si="6"/>
        <v>14774</v>
      </c>
      <c r="J24" s="29">
        <f t="shared" si="7"/>
        <v>738.7</v>
      </c>
      <c r="K24" s="31">
        <f t="shared" si="8"/>
        <v>1083</v>
      </c>
      <c r="L24" s="14">
        <f t="shared" si="9"/>
        <v>19698</v>
      </c>
    </row>
    <row r="25" spans="1:12" ht="12.75" customHeight="1" x14ac:dyDescent="0.3">
      <c r="A25" s="17">
        <v>17</v>
      </c>
      <c r="B25" s="33">
        <v>83210</v>
      </c>
      <c r="C25" s="13">
        <f t="shared" si="0"/>
        <v>6934.166666666667</v>
      </c>
      <c r="D25" s="13">
        <f t="shared" si="1"/>
        <v>6935</v>
      </c>
      <c r="E25" s="14">
        <f t="shared" si="2"/>
        <v>10402</v>
      </c>
      <c r="F25" s="29">
        <f t="shared" si="3"/>
        <v>97</v>
      </c>
      <c r="G25" s="14">
        <f t="shared" si="4"/>
        <v>12829</v>
      </c>
      <c r="H25" s="29">
        <f t="shared" si="5"/>
        <v>319</v>
      </c>
      <c r="I25" s="14">
        <f t="shared" si="6"/>
        <v>15602</v>
      </c>
      <c r="J25" s="29">
        <f t="shared" si="7"/>
        <v>780.1</v>
      </c>
      <c r="K25" s="31">
        <f t="shared" si="8"/>
        <v>1144</v>
      </c>
      <c r="L25" s="14">
        <f t="shared" si="9"/>
        <v>20803</v>
      </c>
    </row>
    <row r="26" spans="1:12" ht="12.75" customHeight="1" x14ac:dyDescent="0.3">
      <c r="A26" s="17">
        <v>18</v>
      </c>
      <c r="B26" s="33">
        <v>87630</v>
      </c>
      <c r="C26" s="13">
        <f t="shared" si="0"/>
        <v>7302.5</v>
      </c>
      <c r="D26" s="13">
        <f t="shared" si="1"/>
        <v>7303</v>
      </c>
      <c r="E26" s="14">
        <f t="shared" si="2"/>
        <v>10954</v>
      </c>
      <c r="F26" s="29">
        <f t="shared" si="3"/>
        <v>102</v>
      </c>
      <c r="G26" s="14">
        <f t="shared" si="4"/>
        <v>13510</v>
      </c>
      <c r="H26" s="29">
        <f t="shared" si="5"/>
        <v>336</v>
      </c>
      <c r="I26" s="14">
        <f t="shared" si="6"/>
        <v>16431</v>
      </c>
      <c r="J26" s="29">
        <f t="shared" si="7"/>
        <v>821.55000000000007</v>
      </c>
      <c r="K26" s="31">
        <f t="shared" si="8"/>
        <v>1205</v>
      </c>
      <c r="L26" s="14">
        <f t="shared" si="9"/>
        <v>21908</v>
      </c>
    </row>
    <row r="27" spans="1:12" ht="12.75" customHeight="1" x14ac:dyDescent="0.3">
      <c r="A27" s="17">
        <v>19</v>
      </c>
      <c r="B27" s="33">
        <v>92050</v>
      </c>
      <c r="C27" s="13">
        <f t="shared" si="0"/>
        <v>7670.833333333333</v>
      </c>
      <c r="D27" s="13">
        <f t="shared" si="1"/>
        <v>7671</v>
      </c>
      <c r="E27" s="14">
        <f t="shared" si="2"/>
        <v>11507</v>
      </c>
      <c r="F27" s="29">
        <f t="shared" si="3"/>
        <v>107</v>
      </c>
      <c r="G27" s="14">
        <f t="shared" si="4"/>
        <v>14192</v>
      </c>
      <c r="H27" s="29">
        <f t="shared" si="5"/>
        <v>352</v>
      </c>
      <c r="I27" s="14">
        <f t="shared" si="6"/>
        <v>17260</v>
      </c>
      <c r="J27" s="29">
        <f t="shared" si="7"/>
        <v>863</v>
      </c>
      <c r="K27" s="31">
        <f t="shared" si="8"/>
        <v>1264</v>
      </c>
      <c r="L27" s="14">
        <f t="shared" si="9"/>
        <v>23013</v>
      </c>
    </row>
    <row r="28" spans="1:12" ht="12.75" customHeight="1" x14ac:dyDescent="0.3">
      <c r="A28" s="17">
        <v>20</v>
      </c>
      <c r="B28" s="33">
        <v>96470</v>
      </c>
      <c r="C28" s="13">
        <f t="shared" si="0"/>
        <v>8039.166666666667</v>
      </c>
      <c r="D28" s="13">
        <f t="shared" si="1"/>
        <v>8040</v>
      </c>
      <c r="E28" s="14">
        <f t="shared" si="2"/>
        <v>12059</v>
      </c>
      <c r="F28" s="29">
        <f t="shared" si="3"/>
        <v>113</v>
      </c>
      <c r="G28" s="14">
        <f t="shared" si="4"/>
        <v>14873</v>
      </c>
      <c r="H28" s="29">
        <f t="shared" si="5"/>
        <v>370</v>
      </c>
      <c r="I28" s="14">
        <f t="shared" si="6"/>
        <v>18089</v>
      </c>
      <c r="J28" s="29">
        <f t="shared" si="7"/>
        <v>904.45</v>
      </c>
      <c r="K28" s="31">
        <f t="shared" si="8"/>
        <v>1327</v>
      </c>
      <c r="L28" s="14">
        <f t="shared" si="9"/>
        <v>24118</v>
      </c>
    </row>
    <row r="29" spans="1:12" ht="12.75" customHeight="1" x14ac:dyDescent="0.3">
      <c r="A29" s="17">
        <v>21</v>
      </c>
      <c r="B29" s="33">
        <v>100890</v>
      </c>
      <c r="C29" s="13">
        <f t="shared" si="0"/>
        <v>8407.5</v>
      </c>
      <c r="D29" s="13">
        <f t="shared" si="1"/>
        <v>8408</v>
      </c>
      <c r="E29" s="14">
        <f t="shared" si="2"/>
        <v>12612</v>
      </c>
      <c r="F29" s="29">
        <f t="shared" si="3"/>
        <v>118</v>
      </c>
      <c r="G29" s="14">
        <f t="shared" si="4"/>
        <v>15554</v>
      </c>
      <c r="H29" s="29">
        <f t="shared" si="5"/>
        <v>387</v>
      </c>
      <c r="I29" s="14">
        <f t="shared" si="6"/>
        <v>18917</v>
      </c>
      <c r="J29" s="29">
        <f t="shared" si="7"/>
        <v>945.85</v>
      </c>
      <c r="K29" s="31">
        <f t="shared" si="8"/>
        <v>1388</v>
      </c>
      <c r="L29" s="14">
        <f t="shared" si="9"/>
        <v>25223</v>
      </c>
    </row>
    <row r="30" spans="1:12" ht="12.75" customHeight="1" x14ac:dyDescent="0.3">
      <c r="A30" s="17">
        <v>22</v>
      </c>
      <c r="B30" s="33">
        <v>105310</v>
      </c>
      <c r="C30" s="13">
        <f t="shared" si="0"/>
        <v>8775.8333333333339</v>
      </c>
      <c r="D30" s="13">
        <f t="shared" si="1"/>
        <v>8776</v>
      </c>
      <c r="E30" s="14">
        <f t="shared" si="2"/>
        <v>13164</v>
      </c>
      <c r="F30" s="29">
        <f t="shared" si="3"/>
        <v>123</v>
      </c>
      <c r="G30" s="14">
        <f t="shared" si="4"/>
        <v>16236</v>
      </c>
      <c r="H30" s="29">
        <f t="shared" si="5"/>
        <v>404</v>
      </c>
      <c r="I30" s="14">
        <f t="shared" si="6"/>
        <v>19746</v>
      </c>
      <c r="J30" s="29">
        <f t="shared" si="7"/>
        <v>987.30000000000007</v>
      </c>
      <c r="K30" s="31">
        <f t="shared" si="8"/>
        <v>1448</v>
      </c>
      <c r="L30" s="14">
        <f t="shared" si="9"/>
        <v>26328</v>
      </c>
    </row>
    <row r="33" spans="1:8" ht="12.75" customHeight="1" x14ac:dyDescent="0.3">
      <c r="A33" s="35" t="s">
        <v>10</v>
      </c>
      <c r="B33" s="34"/>
      <c r="C33" s="34"/>
      <c r="D33" s="34"/>
      <c r="E33" s="34"/>
      <c r="F33" s="35" t="s">
        <v>16</v>
      </c>
      <c r="G33" s="34"/>
      <c r="H33" s="34"/>
    </row>
    <row r="34" spans="1:8" ht="12.75" customHeight="1" x14ac:dyDescent="0.3">
      <c r="A34" s="34"/>
      <c r="B34" s="35" t="s">
        <v>17</v>
      </c>
      <c r="C34" s="34"/>
      <c r="D34" s="34"/>
      <c r="E34" s="34"/>
      <c r="F34" s="35" t="s">
        <v>22</v>
      </c>
      <c r="G34" s="34"/>
      <c r="H34" s="34"/>
    </row>
    <row r="35" spans="1:8" ht="12.75" customHeight="1" x14ac:dyDescent="0.3"/>
    <row r="36" spans="1:8" ht="12.75" customHeight="1" x14ac:dyDescent="0.3">
      <c r="A36" s="34"/>
      <c r="B36" s="35" t="s">
        <v>13</v>
      </c>
      <c r="C36" s="34"/>
      <c r="D36" s="34"/>
      <c r="E36" s="34"/>
      <c r="F36" s="35" t="s">
        <v>21</v>
      </c>
      <c r="G36" s="34"/>
      <c r="H36" s="34"/>
    </row>
    <row r="37" spans="1:8" ht="12.75" customHeight="1" x14ac:dyDescent="0.3">
      <c r="A37" s="34"/>
      <c r="B37" s="35" t="s">
        <v>11</v>
      </c>
      <c r="C37" s="35" t="s">
        <v>12</v>
      </c>
      <c r="D37" s="35" t="s">
        <v>26</v>
      </c>
      <c r="E37" s="34"/>
      <c r="F37" s="35" t="s">
        <v>18</v>
      </c>
      <c r="G37" s="35" t="s">
        <v>19</v>
      </c>
      <c r="H37" s="35" t="s">
        <v>27</v>
      </c>
    </row>
    <row r="38" spans="1:8" ht="12.75" customHeight="1" x14ac:dyDescent="0.3"/>
    <row r="39" spans="1:8" ht="12.75" customHeight="1" x14ac:dyDescent="0.3">
      <c r="A39" s="34"/>
      <c r="B39" s="35" t="s">
        <v>15</v>
      </c>
      <c r="C39" s="34"/>
      <c r="D39" s="34"/>
      <c r="E39" s="34"/>
      <c r="F39" s="35" t="s">
        <v>23</v>
      </c>
      <c r="G39" s="34"/>
      <c r="H39" s="34"/>
    </row>
    <row r="40" spans="1:8" ht="12.75" customHeight="1" x14ac:dyDescent="0.3">
      <c r="A40" s="34"/>
      <c r="B40" s="35" t="s">
        <v>11</v>
      </c>
      <c r="C40" s="35" t="s">
        <v>12</v>
      </c>
      <c r="D40" s="35" t="s">
        <v>28</v>
      </c>
      <c r="E40" s="34"/>
      <c r="F40" s="35" t="s">
        <v>20</v>
      </c>
      <c r="G40" s="35" t="s">
        <v>12</v>
      </c>
      <c r="H40" s="35" t="s">
        <v>30</v>
      </c>
    </row>
    <row r="41" spans="1:8" ht="12.75" customHeight="1" x14ac:dyDescent="0.3"/>
    <row r="42" spans="1:8" ht="12.75" customHeight="1" x14ac:dyDescent="0.3">
      <c r="A42" s="34"/>
      <c r="B42" s="35" t="s">
        <v>14</v>
      </c>
      <c r="C42" s="34"/>
      <c r="D42" s="34"/>
      <c r="E42" s="34"/>
      <c r="F42" s="35" t="s">
        <v>14</v>
      </c>
      <c r="G42" s="34"/>
      <c r="H42" s="34"/>
    </row>
    <row r="43" spans="1:8" ht="12.75" customHeight="1" x14ac:dyDescent="0.3">
      <c r="A43" s="34"/>
      <c r="B43" s="35" t="s">
        <v>11</v>
      </c>
      <c r="C43" s="35" t="s">
        <v>12</v>
      </c>
      <c r="D43" s="35" t="s">
        <v>29</v>
      </c>
      <c r="E43" s="34"/>
      <c r="F43" s="35" t="s">
        <v>11</v>
      </c>
      <c r="G43" s="35" t="s">
        <v>12</v>
      </c>
      <c r="H43" s="35" t="s">
        <v>29</v>
      </c>
    </row>
    <row r="45" spans="1:8" ht="12.75" customHeight="1" x14ac:dyDescent="0.3">
      <c r="A45" s="34"/>
      <c r="B45" s="34"/>
      <c r="C45" s="37"/>
      <c r="D45" s="36"/>
      <c r="E45" s="38"/>
      <c r="F45" s="34"/>
      <c r="G45" s="34"/>
    </row>
    <row r="46" spans="1:8" ht="12.75" customHeight="1" x14ac:dyDescent="0.3">
      <c r="A46" s="34"/>
      <c r="B46" s="34"/>
      <c r="C46" s="37"/>
      <c r="D46" s="36"/>
      <c r="E46" s="38"/>
      <c r="F46" s="34"/>
      <c r="G46" s="34"/>
    </row>
    <row r="47" spans="1:8" ht="12.75" customHeight="1" x14ac:dyDescent="0.3">
      <c r="A47" s="35" t="s">
        <v>33</v>
      </c>
      <c r="B47" s="34"/>
      <c r="C47" s="37"/>
      <c r="D47" s="36"/>
      <c r="E47" s="38"/>
      <c r="F47" s="34"/>
      <c r="G47" s="34"/>
    </row>
  </sheetData>
  <mergeCells count="3">
    <mergeCell ref="A1:L3"/>
    <mergeCell ref="A4:L5"/>
    <mergeCell ref="A6:L6"/>
  </mergeCells>
  <pageMargins left="0" right="0" top="0" bottom="0" header="0.17" footer="2.27"/>
  <pageSetup scale="92" orientation="landscape" horizontalDpi="300" r:id="rId1"/>
  <headerFooter alignWithMargins="0">
    <oddHeader>&amp;RAttachment #9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7"/>
  <sheetViews>
    <sheetView zoomScaleNormal="100" zoomScaleSheetLayoutView="100" workbookViewId="0">
      <selection activeCell="A4" sqref="A4:L5"/>
    </sheetView>
  </sheetViews>
  <sheetFormatPr defaultColWidth="9.109375" defaultRowHeight="13.8" x14ac:dyDescent="0.3"/>
  <cols>
    <col min="1" max="3" width="9.33203125" style="35" customWidth="1"/>
    <col min="4" max="4" width="13.5546875" style="35" customWidth="1"/>
    <col min="5" max="5" width="9.33203125" style="35" customWidth="1"/>
    <col min="6" max="6" width="11.5546875" style="35" customWidth="1"/>
    <col min="7" max="7" width="9.88671875" style="35" customWidth="1"/>
    <col min="8" max="8" width="12" style="35" customWidth="1"/>
    <col min="9" max="10" width="9.88671875" style="35" customWidth="1"/>
    <col min="11" max="11" width="14.6640625" style="35" customWidth="1"/>
    <col min="12" max="16" width="9.88671875" style="35" bestFit="1" customWidth="1"/>
    <col min="17" max="16384" width="9.109375" style="35"/>
  </cols>
  <sheetData>
    <row r="1" spans="1:14" x14ac:dyDescent="0.3">
      <c r="A1" s="66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</row>
    <row r="2" spans="1:14" x14ac:dyDescent="0.3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4" ht="24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4" x14ac:dyDescent="0.3">
      <c r="A4" s="72" t="s">
        <v>35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</row>
    <row r="5" spans="1:14" ht="15.75" customHeight="1" x14ac:dyDescent="0.3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4"/>
    </row>
    <row r="6" spans="1:14" ht="14.4" thickBot="1" x14ac:dyDescent="0.35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7"/>
    </row>
    <row r="7" spans="1:14" s="11" customFormat="1" ht="12.75" customHeight="1" x14ac:dyDescent="0.3">
      <c r="B7" s="19" t="s">
        <v>4</v>
      </c>
      <c r="C7" s="9" t="s">
        <v>5</v>
      </c>
      <c r="D7" s="9" t="s">
        <v>2</v>
      </c>
      <c r="E7" s="9">
        <v>1.5</v>
      </c>
      <c r="F7" s="28" t="s">
        <v>9</v>
      </c>
      <c r="G7" s="9">
        <v>1.85</v>
      </c>
      <c r="H7" s="28" t="s">
        <v>9</v>
      </c>
      <c r="I7" s="9">
        <v>2.25</v>
      </c>
      <c r="J7" s="28" t="s">
        <v>0</v>
      </c>
      <c r="K7" s="30" t="s">
        <v>24</v>
      </c>
      <c r="L7" s="10">
        <v>3</v>
      </c>
    </row>
    <row r="8" spans="1:14" s="11" customFormat="1" ht="12.75" customHeight="1" x14ac:dyDescent="0.3">
      <c r="A8" s="21"/>
      <c r="B8" s="26"/>
      <c r="C8" s="27"/>
      <c r="D8" s="27"/>
      <c r="E8" s="9"/>
      <c r="F8" s="28"/>
      <c r="G8" s="9"/>
      <c r="H8" s="28"/>
      <c r="I8" s="9"/>
      <c r="J8" s="28">
        <v>0.05</v>
      </c>
      <c r="K8" s="30" t="s">
        <v>25</v>
      </c>
      <c r="L8" s="10"/>
    </row>
    <row r="9" spans="1:14" ht="12.75" customHeight="1" x14ac:dyDescent="0.3">
      <c r="A9" s="12">
        <v>1</v>
      </c>
      <c r="B9" s="32">
        <v>12760</v>
      </c>
      <c r="C9" s="13">
        <f t="shared" ref="C9:C30" si="0">B9/12</f>
        <v>1063.3333333333333</v>
      </c>
      <c r="D9" s="13">
        <f t="shared" ref="D9:D30" si="1">ROUNDUP(C9,0)</f>
        <v>1064</v>
      </c>
      <c r="E9" s="14">
        <f t="shared" ref="E9:E30" si="2">ROUNDUP(+C9*E$7,0)</f>
        <v>1595</v>
      </c>
      <c r="F9" s="29">
        <f t="shared" ref="F9:F30" si="3">ROUND((0.04*(+G9-+E9)),0)</f>
        <v>15</v>
      </c>
      <c r="G9" s="14">
        <f t="shared" ref="G9:G30" si="4">ROUNDUP(+$C9*G$7,0)</f>
        <v>1968</v>
      </c>
      <c r="H9" s="29">
        <f t="shared" ref="H9:H30" si="5">F9+ROUND(((I9-G9)*0.08),0)</f>
        <v>49</v>
      </c>
      <c r="I9" s="14">
        <f t="shared" ref="I9:I30" si="6">ROUNDUP(+$C9*I$7,0)</f>
        <v>2393</v>
      </c>
      <c r="J9" s="29">
        <f t="shared" ref="J9:J30" si="7">+I9*0.05</f>
        <v>119.65</v>
      </c>
      <c r="K9" s="31">
        <f t="shared" ref="K9:K30" si="8">F9+H9+ROUND(((L9-I9)*0.14),0)</f>
        <v>176</v>
      </c>
      <c r="L9" s="14">
        <f t="shared" ref="L9:L30" si="9">ROUNDUP(+$C9*L$7,0)</f>
        <v>3190</v>
      </c>
    </row>
    <row r="10" spans="1:14" ht="12.75" customHeight="1" x14ac:dyDescent="0.3">
      <c r="A10" s="12">
        <v>2</v>
      </c>
      <c r="B10" s="33">
        <v>17240</v>
      </c>
      <c r="C10" s="13">
        <f t="shared" si="0"/>
        <v>1436.6666666666667</v>
      </c>
      <c r="D10" s="13">
        <f t="shared" si="1"/>
        <v>1437</v>
      </c>
      <c r="E10" s="14">
        <f t="shared" si="2"/>
        <v>2155</v>
      </c>
      <c r="F10" s="29">
        <f t="shared" si="3"/>
        <v>20</v>
      </c>
      <c r="G10" s="14">
        <f t="shared" si="4"/>
        <v>2658</v>
      </c>
      <c r="H10" s="29">
        <f t="shared" si="5"/>
        <v>66</v>
      </c>
      <c r="I10" s="14">
        <f t="shared" si="6"/>
        <v>3233</v>
      </c>
      <c r="J10" s="29">
        <f t="shared" si="7"/>
        <v>161.65</v>
      </c>
      <c r="K10" s="31">
        <f t="shared" si="8"/>
        <v>237</v>
      </c>
      <c r="L10" s="14">
        <f t="shared" si="9"/>
        <v>4310</v>
      </c>
    </row>
    <row r="11" spans="1:14" ht="12.75" customHeight="1" x14ac:dyDescent="0.3">
      <c r="A11" s="12">
        <v>3</v>
      </c>
      <c r="B11" s="33">
        <v>21720</v>
      </c>
      <c r="C11" s="13">
        <f t="shared" si="0"/>
        <v>1810</v>
      </c>
      <c r="D11" s="13">
        <f t="shared" si="1"/>
        <v>1810</v>
      </c>
      <c r="E11" s="14">
        <f t="shared" si="2"/>
        <v>2715</v>
      </c>
      <c r="F11" s="29">
        <f t="shared" si="3"/>
        <v>25</v>
      </c>
      <c r="G11" s="14">
        <f t="shared" si="4"/>
        <v>3349</v>
      </c>
      <c r="H11" s="29">
        <f t="shared" si="5"/>
        <v>83</v>
      </c>
      <c r="I11" s="14">
        <f t="shared" si="6"/>
        <v>4073</v>
      </c>
      <c r="J11" s="29">
        <f t="shared" si="7"/>
        <v>203.65</v>
      </c>
      <c r="K11" s="31">
        <f t="shared" si="8"/>
        <v>298</v>
      </c>
      <c r="L11" s="14">
        <f t="shared" si="9"/>
        <v>5430</v>
      </c>
    </row>
    <row r="12" spans="1:14" ht="12.75" customHeight="1" x14ac:dyDescent="0.3">
      <c r="A12" s="12">
        <v>4</v>
      </c>
      <c r="B12" s="33">
        <v>26200</v>
      </c>
      <c r="C12" s="13">
        <f t="shared" si="0"/>
        <v>2183.3333333333335</v>
      </c>
      <c r="D12" s="13">
        <f t="shared" si="1"/>
        <v>2184</v>
      </c>
      <c r="E12" s="14">
        <f t="shared" si="2"/>
        <v>3275</v>
      </c>
      <c r="F12" s="29">
        <f t="shared" si="3"/>
        <v>31</v>
      </c>
      <c r="G12" s="14">
        <f t="shared" si="4"/>
        <v>4040</v>
      </c>
      <c r="H12" s="29">
        <f t="shared" si="5"/>
        <v>101</v>
      </c>
      <c r="I12" s="14">
        <f t="shared" si="6"/>
        <v>4913</v>
      </c>
      <c r="J12" s="29">
        <f t="shared" si="7"/>
        <v>245.65</v>
      </c>
      <c r="K12" s="31">
        <f t="shared" si="8"/>
        <v>361</v>
      </c>
      <c r="L12" s="14">
        <f t="shared" si="9"/>
        <v>6550</v>
      </c>
      <c r="N12" s="39"/>
    </row>
    <row r="13" spans="1:14" ht="12.75" customHeight="1" x14ac:dyDescent="0.3">
      <c r="A13" s="12">
        <v>5</v>
      </c>
      <c r="B13" s="33">
        <v>30680</v>
      </c>
      <c r="C13" s="13">
        <f t="shared" si="0"/>
        <v>2556.6666666666665</v>
      </c>
      <c r="D13" s="13">
        <f t="shared" si="1"/>
        <v>2557</v>
      </c>
      <c r="E13" s="14">
        <f t="shared" si="2"/>
        <v>3835</v>
      </c>
      <c r="F13" s="29">
        <f t="shared" si="3"/>
        <v>36</v>
      </c>
      <c r="G13" s="14">
        <f t="shared" si="4"/>
        <v>4730</v>
      </c>
      <c r="H13" s="29">
        <f t="shared" si="5"/>
        <v>118</v>
      </c>
      <c r="I13" s="14">
        <f t="shared" si="6"/>
        <v>5753</v>
      </c>
      <c r="J13" s="29">
        <f t="shared" si="7"/>
        <v>287.65000000000003</v>
      </c>
      <c r="K13" s="31">
        <f t="shared" si="8"/>
        <v>422</v>
      </c>
      <c r="L13" s="14">
        <f t="shared" si="9"/>
        <v>7670</v>
      </c>
      <c r="N13" s="40"/>
    </row>
    <row r="14" spans="1:14" ht="12.75" customHeight="1" x14ac:dyDescent="0.3">
      <c r="A14" s="12">
        <v>6</v>
      </c>
      <c r="B14" s="33">
        <v>35160</v>
      </c>
      <c r="C14" s="13">
        <f t="shared" si="0"/>
        <v>2930</v>
      </c>
      <c r="D14" s="13">
        <f t="shared" si="1"/>
        <v>2930</v>
      </c>
      <c r="E14" s="14">
        <f t="shared" si="2"/>
        <v>4395</v>
      </c>
      <c r="F14" s="29">
        <f t="shared" si="3"/>
        <v>41</v>
      </c>
      <c r="G14" s="14">
        <f t="shared" si="4"/>
        <v>5421</v>
      </c>
      <c r="H14" s="29">
        <f t="shared" si="5"/>
        <v>135</v>
      </c>
      <c r="I14" s="14">
        <f t="shared" si="6"/>
        <v>6593</v>
      </c>
      <c r="J14" s="29">
        <f t="shared" si="7"/>
        <v>329.65000000000003</v>
      </c>
      <c r="K14" s="31">
        <f t="shared" si="8"/>
        <v>484</v>
      </c>
      <c r="L14" s="14">
        <f t="shared" si="9"/>
        <v>8790</v>
      </c>
    </row>
    <row r="15" spans="1:14" ht="12.75" customHeight="1" x14ac:dyDescent="0.3">
      <c r="A15" s="12">
        <v>7</v>
      </c>
      <c r="B15" s="33">
        <v>39640</v>
      </c>
      <c r="C15" s="13">
        <f t="shared" si="0"/>
        <v>3303.3333333333335</v>
      </c>
      <c r="D15" s="13">
        <f t="shared" si="1"/>
        <v>3304</v>
      </c>
      <c r="E15" s="14">
        <f t="shared" si="2"/>
        <v>4955</v>
      </c>
      <c r="F15" s="29">
        <f t="shared" si="3"/>
        <v>46</v>
      </c>
      <c r="G15" s="14">
        <f t="shared" si="4"/>
        <v>6112</v>
      </c>
      <c r="H15" s="29">
        <f t="shared" si="5"/>
        <v>152</v>
      </c>
      <c r="I15" s="14">
        <f t="shared" si="6"/>
        <v>7433</v>
      </c>
      <c r="J15" s="29">
        <f t="shared" si="7"/>
        <v>371.65000000000003</v>
      </c>
      <c r="K15" s="31">
        <f t="shared" si="8"/>
        <v>545</v>
      </c>
      <c r="L15" s="14">
        <f t="shared" si="9"/>
        <v>9910</v>
      </c>
    </row>
    <row r="16" spans="1:14" ht="12.75" customHeight="1" x14ac:dyDescent="0.3">
      <c r="A16" s="12">
        <v>8</v>
      </c>
      <c r="B16" s="33">
        <v>44120</v>
      </c>
      <c r="C16" s="13">
        <f t="shared" si="0"/>
        <v>3676.6666666666665</v>
      </c>
      <c r="D16" s="13">
        <f t="shared" si="1"/>
        <v>3677</v>
      </c>
      <c r="E16" s="14">
        <f t="shared" si="2"/>
        <v>5515</v>
      </c>
      <c r="F16" s="29">
        <f t="shared" si="3"/>
        <v>51</v>
      </c>
      <c r="G16" s="14">
        <f t="shared" si="4"/>
        <v>6802</v>
      </c>
      <c r="H16" s="29">
        <f t="shared" si="5"/>
        <v>169</v>
      </c>
      <c r="I16" s="14">
        <f t="shared" si="6"/>
        <v>8273</v>
      </c>
      <c r="J16" s="29">
        <f t="shared" si="7"/>
        <v>413.65000000000003</v>
      </c>
      <c r="K16" s="31">
        <f t="shared" si="8"/>
        <v>606</v>
      </c>
      <c r="L16" s="14">
        <f t="shared" si="9"/>
        <v>11030</v>
      </c>
    </row>
    <row r="17" spans="1:12" ht="12.75" customHeight="1" x14ac:dyDescent="0.3">
      <c r="A17" s="12">
        <v>9</v>
      </c>
      <c r="B17" s="33">
        <v>48600</v>
      </c>
      <c r="C17" s="13">
        <f t="shared" si="0"/>
        <v>4050</v>
      </c>
      <c r="D17" s="13">
        <f t="shared" si="1"/>
        <v>4050</v>
      </c>
      <c r="E17" s="14">
        <f t="shared" si="2"/>
        <v>6075</v>
      </c>
      <c r="F17" s="29">
        <f t="shared" si="3"/>
        <v>57</v>
      </c>
      <c r="G17" s="14">
        <f t="shared" si="4"/>
        <v>7493</v>
      </c>
      <c r="H17" s="29">
        <f t="shared" si="5"/>
        <v>187</v>
      </c>
      <c r="I17" s="14">
        <f t="shared" si="6"/>
        <v>9113</v>
      </c>
      <c r="J17" s="29">
        <f t="shared" si="7"/>
        <v>455.65000000000003</v>
      </c>
      <c r="K17" s="31">
        <f t="shared" si="8"/>
        <v>669</v>
      </c>
      <c r="L17" s="14">
        <f t="shared" si="9"/>
        <v>12150</v>
      </c>
    </row>
    <row r="18" spans="1:12" ht="12.75" customHeight="1" x14ac:dyDescent="0.3">
      <c r="A18" s="12">
        <v>10</v>
      </c>
      <c r="B18" s="33">
        <v>53080</v>
      </c>
      <c r="C18" s="13">
        <f t="shared" si="0"/>
        <v>4423.333333333333</v>
      </c>
      <c r="D18" s="13">
        <f t="shared" si="1"/>
        <v>4424</v>
      </c>
      <c r="E18" s="14">
        <f t="shared" si="2"/>
        <v>6635</v>
      </c>
      <c r="F18" s="29">
        <f t="shared" si="3"/>
        <v>62</v>
      </c>
      <c r="G18" s="14">
        <f t="shared" si="4"/>
        <v>8184</v>
      </c>
      <c r="H18" s="29">
        <f t="shared" si="5"/>
        <v>204</v>
      </c>
      <c r="I18" s="14">
        <f t="shared" si="6"/>
        <v>9953</v>
      </c>
      <c r="J18" s="29">
        <f t="shared" si="7"/>
        <v>497.65000000000003</v>
      </c>
      <c r="K18" s="31">
        <f t="shared" si="8"/>
        <v>730</v>
      </c>
      <c r="L18" s="14">
        <f t="shared" si="9"/>
        <v>13270</v>
      </c>
    </row>
    <row r="19" spans="1:12" ht="12.75" customHeight="1" x14ac:dyDescent="0.3">
      <c r="A19" s="12">
        <v>11</v>
      </c>
      <c r="B19" s="33">
        <v>57560</v>
      </c>
      <c r="C19" s="13">
        <f t="shared" si="0"/>
        <v>4796.666666666667</v>
      </c>
      <c r="D19" s="13">
        <f t="shared" si="1"/>
        <v>4797</v>
      </c>
      <c r="E19" s="14">
        <f t="shared" si="2"/>
        <v>7195</v>
      </c>
      <c r="F19" s="29">
        <f t="shared" si="3"/>
        <v>67</v>
      </c>
      <c r="G19" s="14">
        <f t="shared" si="4"/>
        <v>8874</v>
      </c>
      <c r="H19" s="29">
        <f t="shared" si="5"/>
        <v>221</v>
      </c>
      <c r="I19" s="14">
        <f t="shared" si="6"/>
        <v>10793</v>
      </c>
      <c r="J19" s="29">
        <f t="shared" si="7"/>
        <v>539.65</v>
      </c>
      <c r="K19" s="31">
        <f t="shared" si="8"/>
        <v>792</v>
      </c>
      <c r="L19" s="14">
        <f t="shared" si="9"/>
        <v>14390</v>
      </c>
    </row>
    <row r="20" spans="1:12" ht="12.75" customHeight="1" x14ac:dyDescent="0.3">
      <c r="A20" s="12">
        <v>12</v>
      </c>
      <c r="B20" s="33">
        <v>62040</v>
      </c>
      <c r="C20" s="13">
        <f t="shared" si="0"/>
        <v>5170</v>
      </c>
      <c r="D20" s="13">
        <f t="shared" si="1"/>
        <v>5170</v>
      </c>
      <c r="E20" s="14">
        <f t="shared" si="2"/>
        <v>7755</v>
      </c>
      <c r="F20" s="29">
        <f t="shared" si="3"/>
        <v>72</v>
      </c>
      <c r="G20" s="14">
        <f t="shared" si="4"/>
        <v>9565</v>
      </c>
      <c r="H20" s="29">
        <f t="shared" si="5"/>
        <v>237</v>
      </c>
      <c r="I20" s="14">
        <f t="shared" si="6"/>
        <v>11633</v>
      </c>
      <c r="J20" s="29">
        <f t="shared" si="7"/>
        <v>581.65</v>
      </c>
      <c r="K20" s="31">
        <f t="shared" si="8"/>
        <v>852</v>
      </c>
      <c r="L20" s="14">
        <f t="shared" si="9"/>
        <v>15510</v>
      </c>
    </row>
    <row r="21" spans="1:12" ht="12.75" customHeight="1" x14ac:dyDescent="0.3">
      <c r="A21" s="17">
        <v>13</v>
      </c>
      <c r="B21" s="33">
        <v>66520</v>
      </c>
      <c r="C21" s="13">
        <f t="shared" si="0"/>
        <v>5543.333333333333</v>
      </c>
      <c r="D21" s="13">
        <f t="shared" si="1"/>
        <v>5544</v>
      </c>
      <c r="E21" s="14">
        <f t="shared" si="2"/>
        <v>8315</v>
      </c>
      <c r="F21" s="29">
        <f t="shared" si="3"/>
        <v>78</v>
      </c>
      <c r="G21" s="14">
        <f t="shared" si="4"/>
        <v>10256</v>
      </c>
      <c r="H21" s="29">
        <f t="shared" si="5"/>
        <v>255</v>
      </c>
      <c r="I21" s="14">
        <f t="shared" si="6"/>
        <v>12473</v>
      </c>
      <c r="J21" s="29">
        <f t="shared" si="7"/>
        <v>623.65000000000009</v>
      </c>
      <c r="K21" s="31">
        <f t="shared" si="8"/>
        <v>915</v>
      </c>
      <c r="L21" s="14">
        <f t="shared" si="9"/>
        <v>16630</v>
      </c>
    </row>
    <row r="22" spans="1:12" ht="12.75" customHeight="1" x14ac:dyDescent="0.3">
      <c r="A22" s="17">
        <v>14</v>
      </c>
      <c r="B22" s="33">
        <v>71000</v>
      </c>
      <c r="C22" s="13">
        <f t="shared" si="0"/>
        <v>5916.666666666667</v>
      </c>
      <c r="D22" s="13">
        <f t="shared" si="1"/>
        <v>5917</v>
      </c>
      <c r="E22" s="14">
        <f t="shared" si="2"/>
        <v>8875</v>
      </c>
      <c r="F22" s="29">
        <f t="shared" si="3"/>
        <v>83</v>
      </c>
      <c r="G22" s="14">
        <f t="shared" si="4"/>
        <v>10946</v>
      </c>
      <c r="H22" s="29">
        <f t="shared" si="5"/>
        <v>272</v>
      </c>
      <c r="I22" s="14">
        <f t="shared" si="6"/>
        <v>13313</v>
      </c>
      <c r="J22" s="29">
        <f t="shared" si="7"/>
        <v>665.65000000000009</v>
      </c>
      <c r="K22" s="31">
        <f t="shared" si="8"/>
        <v>976</v>
      </c>
      <c r="L22" s="14">
        <f t="shared" si="9"/>
        <v>17750</v>
      </c>
    </row>
    <row r="23" spans="1:12" ht="12.75" customHeight="1" x14ac:dyDescent="0.3">
      <c r="A23" s="17">
        <v>15</v>
      </c>
      <c r="B23" s="33">
        <v>75480</v>
      </c>
      <c r="C23" s="13">
        <f t="shared" si="0"/>
        <v>6290</v>
      </c>
      <c r="D23" s="13">
        <f t="shared" si="1"/>
        <v>6290</v>
      </c>
      <c r="E23" s="14">
        <f t="shared" si="2"/>
        <v>9435</v>
      </c>
      <c r="F23" s="29">
        <f t="shared" si="3"/>
        <v>88</v>
      </c>
      <c r="G23" s="14">
        <f t="shared" si="4"/>
        <v>11637</v>
      </c>
      <c r="H23" s="29">
        <f t="shared" si="5"/>
        <v>289</v>
      </c>
      <c r="I23" s="14">
        <f t="shared" si="6"/>
        <v>14153</v>
      </c>
      <c r="J23" s="29">
        <f t="shared" si="7"/>
        <v>707.65000000000009</v>
      </c>
      <c r="K23" s="31">
        <f t="shared" si="8"/>
        <v>1037</v>
      </c>
      <c r="L23" s="14">
        <f t="shared" si="9"/>
        <v>18870</v>
      </c>
    </row>
    <row r="24" spans="1:12" ht="12.75" customHeight="1" x14ac:dyDescent="0.3">
      <c r="A24" s="17">
        <v>16</v>
      </c>
      <c r="B24" s="33">
        <v>79960</v>
      </c>
      <c r="C24" s="13">
        <f t="shared" si="0"/>
        <v>6663.333333333333</v>
      </c>
      <c r="D24" s="13">
        <f t="shared" si="1"/>
        <v>6664</v>
      </c>
      <c r="E24" s="14">
        <f t="shared" si="2"/>
        <v>9995</v>
      </c>
      <c r="F24" s="29">
        <f t="shared" si="3"/>
        <v>93</v>
      </c>
      <c r="G24" s="14">
        <f t="shared" si="4"/>
        <v>12328</v>
      </c>
      <c r="H24" s="29">
        <f t="shared" si="5"/>
        <v>306</v>
      </c>
      <c r="I24" s="14">
        <f t="shared" si="6"/>
        <v>14993</v>
      </c>
      <c r="J24" s="29">
        <f t="shared" si="7"/>
        <v>749.65000000000009</v>
      </c>
      <c r="K24" s="31">
        <f t="shared" si="8"/>
        <v>1099</v>
      </c>
      <c r="L24" s="14">
        <f t="shared" si="9"/>
        <v>19990</v>
      </c>
    </row>
    <row r="25" spans="1:12" ht="12.75" customHeight="1" x14ac:dyDescent="0.3">
      <c r="A25" s="17">
        <v>17</v>
      </c>
      <c r="B25" s="33">
        <v>84440</v>
      </c>
      <c r="C25" s="13">
        <f t="shared" si="0"/>
        <v>7036.666666666667</v>
      </c>
      <c r="D25" s="13">
        <f t="shared" si="1"/>
        <v>7037</v>
      </c>
      <c r="E25" s="14">
        <f t="shared" si="2"/>
        <v>10555</v>
      </c>
      <c r="F25" s="29">
        <f t="shared" si="3"/>
        <v>99</v>
      </c>
      <c r="G25" s="14">
        <f t="shared" si="4"/>
        <v>13018</v>
      </c>
      <c r="H25" s="29">
        <f t="shared" si="5"/>
        <v>324</v>
      </c>
      <c r="I25" s="14">
        <f t="shared" si="6"/>
        <v>15833</v>
      </c>
      <c r="J25" s="29">
        <f t="shared" si="7"/>
        <v>791.65000000000009</v>
      </c>
      <c r="K25" s="31">
        <f t="shared" si="8"/>
        <v>1162</v>
      </c>
      <c r="L25" s="14">
        <f t="shared" si="9"/>
        <v>21110</v>
      </c>
    </row>
    <row r="26" spans="1:12" ht="12.75" customHeight="1" x14ac:dyDescent="0.3">
      <c r="A26" s="17">
        <v>18</v>
      </c>
      <c r="B26" s="33">
        <v>88920</v>
      </c>
      <c r="C26" s="13">
        <f t="shared" si="0"/>
        <v>7410</v>
      </c>
      <c r="D26" s="13">
        <f t="shared" si="1"/>
        <v>7410</v>
      </c>
      <c r="E26" s="14">
        <f t="shared" si="2"/>
        <v>11115</v>
      </c>
      <c r="F26" s="29">
        <f t="shared" si="3"/>
        <v>104</v>
      </c>
      <c r="G26" s="14">
        <f t="shared" si="4"/>
        <v>13709</v>
      </c>
      <c r="H26" s="29">
        <f t="shared" si="5"/>
        <v>341</v>
      </c>
      <c r="I26" s="14">
        <f t="shared" si="6"/>
        <v>16673</v>
      </c>
      <c r="J26" s="29">
        <f t="shared" si="7"/>
        <v>833.65000000000009</v>
      </c>
      <c r="K26" s="31">
        <f t="shared" si="8"/>
        <v>1223</v>
      </c>
      <c r="L26" s="14">
        <f t="shared" si="9"/>
        <v>22230</v>
      </c>
    </row>
    <row r="27" spans="1:12" ht="12.75" customHeight="1" x14ac:dyDescent="0.3">
      <c r="A27" s="17">
        <v>19</v>
      </c>
      <c r="B27" s="33">
        <v>93400</v>
      </c>
      <c r="C27" s="13">
        <f t="shared" si="0"/>
        <v>7783.333333333333</v>
      </c>
      <c r="D27" s="13">
        <f t="shared" si="1"/>
        <v>7784</v>
      </c>
      <c r="E27" s="14">
        <f t="shared" si="2"/>
        <v>11675</v>
      </c>
      <c r="F27" s="29">
        <f t="shared" si="3"/>
        <v>109</v>
      </c>
      <c r="G27" s="14">
        <f t="shared" si="4"/>
        <v>14400</v>
      </c>
      <c r="H27" s="29">
        <f t="shared" si="5"/>
        <v>358</v>
      </c>
      <c r="I27" s="14">
        <f t="shared" si="6"/>
        <v>17513</v>
      </c>
      <c r="J27" s="29">
        <f t="shared" si="7"/>
        <v>875.65000000000009</v>
      </c>
      <c r="K27" s="31">
        <f t="shared" si="8"/>
        <v>1284</v>
      </c>
      <c r="L27" s="14">
        <f t="shared" si="9"/>
        <v>23350</v>
      </c>
    </row>
    <row r="28" spans="1:12" ht="12.75" customHeight="1" x14ac:dyDescent="0.3">
      <c r="A28" s="17">
        <v>20</v>
      </c>
      <c r="B28" s="33">
        <v>97880</v>
      </c>
      <c r="C28" s="13">
        <f t="shared" si="0"/>
        <v>8156.666666666667</v>
      </c>
      <c r="D28" s="13">
        <f t="shared" si="1"/>
        <v>8157</v>
      </c>
      <c r="E28" s="14">
        <f t="shared" si="2"/>
        <v>12235</v>
      </c>
      <c r="F28" s="29">
        <f t="shared" si="3"/>
        <v>114</v>
      </c>
      <c r="G28" s="14">
        <f t="shared" si="4"/>
        <v>15090</v>
      </c>
      <c r="H28" s="29">
        <f t="shared" si="5"/>
        <v>375</v>
      </c>
      <c r="I28" s="14">
        <f t="shared" si="6"/>
        <v>18353</v>
      </c>
      <c r="J28" s="29">
        <f t="shared" si="7"/>
        <v>917.65000000000009</v>
      </c>
      <c r="K28" s="31">
        <f t="shared" si="8"/>
        <v>1345</v>
      </c>
      <c r="L28" s="14">
        <f t="shared" si="9"/>
        <v>24470</v>
      </c>
    </row>
    <row r="29" spans="1:12" ht="12.75" customHeight="1" x14ac:dyDescent="0.3">
      <c r="A29" s="17">
        <v>21</v>
      </c>
      <c r="B29" s="33">
        <v>102360</v>
      </c>
      <c r="C29" s="13">
        <f t="shared" si="0"/>
        <v>8530</v>
      </c>
      <c r="D29" s="13">
        <f t="shared" si="1"/>
        <v>8530</v>
      </c>
      <c r="E29" s="14">
        <f t="shared" si="2"/>
        <v>12795</v>
      </c>
      <c r="F29" s="29">
        <f t="shared" si="3"/>
        <v>119</v>
      </c>
      <c r="G29" s="14">
        <f t="shared" si="4"/>
        <v>15781</v>
      </c>
      <c r="H29" s="29">
        <f t="shared" si="5"/>
        <v>392</v>
      </c>
      <c r="I29" s="14">
        <f t="shared" si="6"/>
        <v>19193</v>
      </c>
      <c r="J29" s="29">
        <f t="shared" si="7"/>
        <v>959.65000000000009</v>
      </c>
      <c r="K29" s="31">
        <f t="shared" si="8"/>
        <v>1407</v>
      </c>
      <c r="L29" s="14">
        <f t="shared" si="9"/>
        <v>25590</v>
      </c>
    </row>
    <row r="30" spans="1:12" ht="12.75" customHeight="1" x14ac:dyDescent="0.3">
      <c r="A30" s="17">
        <v>22</v>
      </c>
      <c r="B30" s="33">
        <v>106840</v>
      </c>
      <c r="C30" s="13">
        <f t="shared" si="0"/>
        <v>8903.3333333333339</v>
      </c>
      <c r="D30" s="13">
        <f t="shared" si="1"/>
        <v>8904</v>
      </c>
      <c r="E30" s="14">
        <f t="shared" si="2"/>
        <v>13355</v>
      </c>
      <c r="F30" s="29">
        <f t="shared" si="3"/>
        <v>125</v>
      </c>
      <c r="G30" s="14">
        <f t="shared" si="4"/>
        <v>16472</v>
      </c>
      <c r="H30" s="29">
        <f t="shared" si="5"/>
        <v>410</v>
      </c>
      <c r="I30" s="14">
        <f t="shared" si="6"/>
        <v>20033</v>
      </c>
      <c r="J30" s="29">
        <f t="shared" si="7"/>
        <v>1001.6500000000001</v>
      </c>
      <c r="K30" s="31">
        <f t="shared" si="8"/>
        <v>1470</v>
      </c>
      <c r="L30" s="14">
        <f t="shared" si="9"/>
        <v>26710</v>
      </c>
    </row>
    <row r="33" spans="1:8" ht="12.75" customHeight="1" x14ac:dyDescent="0.3">
      <c r="A33" s="35" t="s">
        <v>10</v>
      </c>
      <c r="B33" s="34"/>
      <c r="C33" s="34"/>
      <c r="D33" s="34"/>
      <c r="E33" s="34"/>
      <c r="F33" s="35" t="s">
        <v>16</v>
      </c>
      <c r="G33" s="34"/>
      <c r="H33" s="34"/>
    </row>
    <row r="34" spans="1:8" ht="12.75" customHeight="1" x14ac:dyDescent="0.3">
      <c r="A34" s="34"/>
      <c r="B34" s="35" t="s">
        <v>17</v>
      </c>
      <c r="C34" s="34"/>
      <c r="D34" s="34"/>
      <c r="E34" s="34"/>
      <c r="F34" s="35" t="s">
        <v>22</v>
      </c>
      <c r="G34" s="34"/>
      <c r="H34" s="34"/>
    </row>
    <row r="35" spans="1:8" ht="12.75" customHeight="1" x14ac:dyDescent="0.3"/>
    <row r="36" spans="1:8" ht="12.75" customHeight="1" x14ac:dyDescent="0.3">
      <c r="A36" s="34"/>
      <c r="B36" s="35" t="s">
        <v>13</v>
      </c>
      <c r="C36" s="34"/>
      <c r="D36" s="34"/>
      <c r="E36" s="34"/>
      <c r="F36" s="35" t="s">
        <v>21</v>
      </c>
      <c r="G36" s="34"/>
      <c r="H36" s="34"/>
    </row>
    <row r="37" spans="1:8" ht="12.75" customHeight="1" x14ac:dyDescent="0.3">
      <c r="A37" s="34"/>
      <c r="B37" s="35" t="s">
        <v>11</v>
      </c>
      <c r="C37" s="35" t="s">
        <v>12</v>
      </c>
      <c r="D37" s="35" t="s">
        <v>26</v>
      </c>
      <c r="E37" s="34"/>
      <c r="F37" s="35" t="s">
        <v>18</v>
      </c>
      <c r="G37" s="35" t="s">
        <v>19</v>
      </c>
      <c r="H37" s="35" t="s">
        <v>27</v>
      </c>
    </row>
    <row r="38" spans="1:8" ht="12.75" customHeight="1" x14ac:dyDescent="0.3"/>
    <row r="39" spans="1:8" ht="12.75" customHeight="1" x14ac:dyDescent="0.3">
      <c r="A39" s="34"/>
      <c r="B39" s="35" t="s">
        <v>15</v>
      </c>
      <c r="C39" s="34"/>
      <c r="D39" s="34"/>
      <c r="E39" s="34"/>
      <c r="F39" s="35" t="s">
        <v>23</v>
      </c>
      <c r="G39" s="34"/>
      <c r="H39" s="34"/>
    </row>
    <row r="40" spans="1:8" ht="12.75" customHeight="1" x14ac:dyDescent="0.3">
      <c r="A40" s="34"/>
      <c r="B40" s="35" t="s">
        <v>11</v>
      </c>
      <c r="C40" s="35" t="s">
        <v>12</v>
      </c>
      <c r="D40" s="35" t="s">
        <v>28</v>
      </c>
      <c r="E40" s="34"/>
      <c r="F40" s="35" t="s">
        <v>20</v>
      </c>
      <c r="G40" s="35" t="s">
        <v>12</v>
      </c>
      <c r="H40" s="35" t="s">
        <v>30</v>
      </c>
    </row>
    <row r="41" spans="1:8" ht="12.75" customHeight="1" x14ac:dyDescent="0.3"/>
    <row r="42" spans="1:8" ht="12.75" customHeight="1" x14ac:dyDescent="0.3">
      <c r="A42" s="34"/>
      <c r="B42" s="35" t="s">
        <v>14</v>
      </c>
      <c r="C42" s="34"/>
      <c r="D42" s="34"/>
      <c r="E42" s="34"/>
      <c r="F42" s="35" t="s">
        <v>14</v>
      </c>
      <c r="G42" s="34"/>
      <c r="H42" s="34"/>
    </row>
    <row r="43" spans="1:8" ht="12.75" customHeight="1" x14ac:dyDescent="0.3">
      <c r="A43" s="34"/>
      <c r="B43" s="35" t="s">
        <v>11</v>
      </c>
      <c r="C43" s="35" t="s">
        <v>12</v>
      </c>
      <c r="D43" s="35" t="s">
        <v>29</v>
      </c>
      <c r="E43" s="34"/>
      <c r="F43" s="35" t="s">
        <v>11</v>
      </c>
      <c r="G43" s="35" t="s">
        <v>12</v>
      </c>
      <c r="H43" s="35" t="s">
        <v>29</v>
      </c>
    </row>
    <row r="45" spans="1:8" ht="12.75" customHeight="1" x14ac:dyDescent="0.3">
      <c r="A45" s="34"/>
      <c r="B45" s="34"/>
      <c r="C45" s="37"/>
      <c r="D45" s="36"/>
      <c r="E45" s="38"/>
      <c r="F45" s="34"/>
      <c r="G45" s="34"/>
    </row>
    <row r="46" spans="1:8" ht="12.75" customHeight="1" x14ac:dyDescent="0.3">
      <c r="A46" s="34"/>
      <c r="B46" s="34"/>
      <c r="C46" s="37"/>
      <c r="D46" s="36"/>
      <c r="E46" s="38"/>
      <c r="F46" s="34"/>
      <c r="G46" s="34"/>
    </row>
    <row r="47" spans="1:8" ht="12.75" customHeight="1" x14ac:dyDescent="0.3">
      <c r="A47" s="41" t="s">
        <v>34</v>
      </c>
      <c r="B47" s="34"/>
      <c r="C47" s="37"/>
      <c r="D47" s="36"/>
      <c r="E47" s="38"/>
      <c r="F47" s="34"/>
      <c r="G47" s="34"/>
    </row>
  </sheetData>
  <mergeCells count="3">
    <mergeCell ref="A1:L3"/>
    <mergeCell ref="A4:L5"/>
    <mergeCell ref="A6:L6"/>
  </mergeCells>
  <pageMargins left="0" right="0" top="0" bottom="0" header="0.17" footer="2.27"/>
  <pageSetup scale="92" orientation="landscape" horizontalDpi="300" r:id="rId1"/>
  <headerFooter alignWithMargins="0">
    <oddHeader>&amp;RAttachment #9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7"/>
  <sheetViews>
    <sheetView zoomScaleNormal="100" zoomScaleSheetLayoutView="100" workbookViewId="0">
      <selection activeCell="E18" sqref="E18"/>
    </sheetView>
  </sheetViews>
  <sheetFormatPr defaultColWidth="9.109375" defaultRowHeight="13.8" x14ac:dyDescent="0.3"/>
  <cols>
    <col min="1" max="3" width="9.33203125" style="35" customWidth="1"/>
    <col min="4" max="4" width="13.5546875" style="35" customWidth="1"/>
    <col min="5" max="5" width="9.33203125" style="35" customWidth="1"/>
    <col min="6" max="6" width="11.5546875" style="35" customWidth="1"/>
    <col min="7" max="7" width="9.88671875" style="35" customWidth="1"/>
    <col min="8" max="8" width="12" style="35" customWidth="1"/>
    <col min="9" max="10" width="9.88671875" style="35" customWidth="1"/>
    <col min="11" max="11" width="14.6640625" style="35" customWidth="1"/>
    <col min="12" max="12" width="9.88671875" style="35" customWidth="1"/>
    <col min="13" max="13" width="3.109375" style="35" customWidth="1"/>
    <col min="14" max="16" width="9.88671875" style="35" bestFit="1" customWidth="1"/>
    <col min="17" max="16384" width="9.109375" style="35"/>
  </cols>
  <sheetData>
    <row r="1" spans="1:18" x14ac:dyDescent="0.3">
      <c r="A1" s="66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</row>
    <row r="2" spans="1:18" x14ac:dyDescent="0.3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8" ht="24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8" x14ac:dyDescent="0.3">
      <c r="A4" s="72" t="s">
        <v>43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  <c r="M4" s="42"/>
      <c r="N4" s="42"/>
      <c r="O4" s="42"/>
      <c r="P4" s="42"/>
      <c r="Q4" s="42"/>
      <c r="R4" s="42"/>
    </row>
    <row r="5" spans="1:18" ht="15.75" customHeight="1" x14ac:dyDescent="0.3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4"/>
      <c r="M5" s="42"/>
      <c r="N5" s="42"/>
      <c r="O5" s="42"/>
      <c r="P5" s="42"/>
      <c r="Q5" s="42"/>
      <c r="R5" s="42"/>
    </row>
    <row r="6" spans="1:18" ht="14.4" thickBot="1" x14ac:dyDescent="0.35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7"/>
      <c r="M6" s="42"/>
      <c r="N6" s="42"/>
      <c r="O6" s="42"/>
      <c r="P6" s="42"/>
      <c r="Q6" s="42"/>
      <c r="R6" s="42"/>
    </row>
    <row r="7" spans="1:18" s="11" customFormat="1" ht="12.75" customHeight="1" x14ac:dyDescent="0.3">
      <c r="B7" s="19" t="s">
        <v>4</v>
      </c>
      <c r="C7" s="9" t="s">
        <v>5</v>
      </c>
      <c r="D7" s="9" t="s">
        <v>2</v>
      </c>
      <c r="E7" s="46">
        <v>1.5</v>
      </c>
      <c r="F7" s="28" t="s">
        <v>9</v>
      </c>
      <c r="G7" s="46">
        <v>1.85</v>
      </c>
      <c r="H7" s="28" t="s">
        <v>9</v>
      </c>
      <c r="I7" s="46">
        <v>2.25</v>
      </c>
      <c r="J7" s="28" t="s">
        <v>0</v>
      </c>
      <c r="K7" s="30" t="s">
        <v>24</v>
      </c>
      <c r="L7" s="10">
        <v>3</v>
      </c>
      <c r="M7" s="45"/>
      <c r="N7" s="47"/>
      <c r="O7" s="45"/>
      <c r="P7" s="45"/>
      <c r="Q7" s="45"/>
      <c r="R7" s="45"/>
    </row>
    <row r="8" spans="1:18" s="11" customFormat="1" ht="12.75" customHeight="1" x14ac:dyDescent="0.3">
      <c r="A8" s="21"/>
      <c r="B8" s="26"/>
      <c r="C8" s="27"/>
      <c r="D8" s="27"/>
      <c r="E8" s="9"/>
      <c r="F8" s="28"/>
      <c r="G8" s="9"/>
      <c r="H8" s="28"/>
      <c r="I8" s="9"/>
      <c r="J8" s="28">
        <v>0.05</v>
      </c>
      <c r="K8" s="30" t="s">
        <v>25</v>
      </c>
      <c r="L8" s="10"/>
      <c r="M8" s="45"/>
      <c r="N8" s="47"/>
      <c r="O8" s="45"/>
      <c r="P8" s="45"/>
      <c r="Q8" s="45"/>
      <c r="R8" s="45"/>
    </row>
    <row r="9" spans="1:18" ht="12.75" customHeight="1" x14ac:dyDescent="0.3">
      <c r="A9" s="12">
        <v>1</v>
      </c>
      <c r="B9" s="32">
        <v>12880</v>
      </c>
      <c r="C9" s="13">
        <f t="shared" ref="C9:C30" si="0">B9/12</f>
        <v>1073.3333333333333</v>
      </c>
      <c r="D9" s="13">
        <f t="shared" ref="D9:D30" si="1">ROUNDUP(C9,0)</f>
        <v>1074</v>
      </c>
      <c r="E9" s="14">
        <f t="shared" ref="E9:E30" si="2">ROUNDUP(+C9*E$7,0)</f>
        <v>1610</v>
      </c>
      <c r="F9" s="29">
        <f t="shared" ref="F9:F30" si="3">ROUND((0.04*(+G9-+E9)),0)</f>
        <v>15</v>
      </c>
      <c r="G9" s="14">
        <f t="shared" ref="G9:G30" si="4">ROUNDUP(+$C9*G$7,0)</f>
        <v>1986</v>
      </c>
      <c r="H9" s="29">
        <f t="shared" ref="H9:H30" si="5">F9+ROUND(((I9-G9)*0.08),0)</f>
        <v>49</v>
      </c>
      <c r="I9" s="14">
        <f t="shared" ref="I9:I30" si="6">ROUNDUP(+$C9*I$7,0)</f>
        <v>2415</v>
      </c>
      <c r="J9" s="29">
        <f t="shared" ref="J9:J30" si="7">+I9*0.05</f>
        <v>120.75</v>
      </c>
      <c r="K9" s="31">
        <f t="shared" ref="K9:K30" si="8">F9+H9+ROUND(((L9-I9)*0.14),0)</f>
        <v>177</v>
      </c>
      <c r="L9" s="14">
        <f t="shared" ref="L9:L30" si="9">ROUNDUP(+$C9*L$7,0)</f>
        <v>3220</v>
      </c>
      <c r="M9" s="42"/>
      <c r="N9" s="47"/>
      <c r="O9" s="42"/>
      <c r="P9" s="42"/>
      <c r="Q9" s="42"/>
      <c r="R9" s="42"/>
    </row>
    <row r="10" spans="1:18" ht="12.75" customHeight="1" x14ac:dyDescent="0.3">
      <c r="A10" s="12">
        <v>2</v>
      </c>
      <c r="B10" s="33">
        <v>17420</v>
      </c>
      <c r="C10" s="13">
        <f t="shared" si="0"/>
        <v>1451.6666666666667</v>
      </c>
      <c r="D10" s="13">
        <f t="shared" si="1"/>
        <v>1452</v>
      </c>
      <c r="E10" s="14">
        <f t="shared" si="2"/>
        <v>2178</v>
      </c>
      <c r="F10" s="29">
        <f t="shared" si="3"/>
        <v>20</v>
      </c>
      <c r="G10" s="14">
        <f t="shared" si="4"/>
        <v>2686</v>
      </c>
      <c r="H10" s="29">
        <f t="shared" si="5"/>
        <v>66</v>
      </c>
      <c r="I10" s="14">
        <f t="shared" si="6"/>
        <v>3267</v>
      </c>
      <c r="J10" s="29">
        <f t="shared" si="7"/>
        <v>163.35000000000002</v>
      </c>
      <c r="K10" s="31">
        <f t="shared" si="8"/>
        <v>238</v>
      </c>
      <c r="L10" s="14">
        <f t="shared" si="9"/>
        <v>4355</v>
      </c>
      <c r="M10" s="42"/>
      <c r="N10" s="47"/>
      <c r="O10" s="42"/>
      <c r="P10" s="42"/>
      <c r="Q10" s="42"/>
      <c r="R10" s="42"/>
    </row>
    <row r="11" spans="1:18" ht="12.75" customHeight="1" x14ac:dyDescent="0.3">
      <c r="A11" s="12">
        <v>3</v>
      </c>
      <c r="B11" s="33">
        <v>21960</v>
      </c>
      <c r="C11" s="13">
        <f t="shared" si="0"/>
        <v>1830</v>
      </c>
      <c r="D11" s="13">
        <f t="shared" si="1"/>
        <v>1830</v>
      </c>
      <c r="E11" s="14">
        <f t="shared" si="2"/>
        <v>2745</v>
      </c>
      <c r="F11" s="29">
        <f t="shared" si="3"/>
        <v>26</v>
      </c>
      <c r="G11" s="14">
        <f t="shared" si="4"/>
        <v>3386</v>
      </c>
      <c r="H11" s="29">
        <f t="shared" si="5"/>
        <v>85</v>
      </c>
      <c r="I11" s="14">
        <f t="shared" si="6"/>
        <v>4118</v>
      </c>
      <c r="J11" s="29">
        <f t="shared" si="7"/>
        <v>205.9</v>
      </c>
      <c r="K11" s="31">
        <f t="shared" si="8"/>
        <v>303</v>
      </c>
      <c r="L11" s="14">
        <f t="shared" si="9"/>
        <v>5490</v>
      </c>
      <c r="M11" s="42"/>
      <c r="N11" s="47"/>
      <c r="O11" s="42"/>
      <c r="P11" s="42"/>
      <c r="Q11" s="42"/>
      <c r="R11" s="42"/>
    </row>
    <row r="12" spans="1:18" ht="12.75" customHeight="1" x14ac:dyDescent="0.3">
      <c r="A12" s="12">
        <v>4</v>
      </c>
      <c r="B12" s="33">
        <v>26500</v>
      </c>
      <c r="C12" s="13">
        <f t="shared" si="0"/>
        <v>2208.3333333333335</v>
      </c>
      <c r="D12" s="13">
        <f t="shared" si="1"/>
        <v>2209</v>
      </c>
      <c r="E12" s="14">
        <f t="shared" si="2"/>
        <v>3313</v>
      </c>
      <c r="F12" s="29">
        <f t="shared" si="3"/>
        <v>31</v>
      </c>
      <c r="G12" s="14">
        <f t="shared" si="4"/>
        <v>4086</v>
      </c>
      <c r="H12" s="29">
        <f t="shared" si="5"/>
        <v>102</v>
      </c>
      <c r="I12" s="14">
        <f t="shared" si="6"/>
        <v>4969</v>
      </c>
      <c r="J12" s="29">
        <f t="shared" si="7"/>
        <v>248.45000000000002</v>
      </c>
      <c r="K12" s="31">
        <f t="shared" si="8"/>
        <v>365</v>
      </c>
      <c r="L12" s="14">
        <f t="shared" si="9"/>
        <v>6625</v>
      </c>
      <c r="N12" s="47"/>
    </row>
    <row r="13" spans="1:18" ht="12.75" customHeight="1" x14ac:dyDescent="0.3">
      <c r="A13" s="12">
        <v>5</v>
      </c>
      <c r="B13" s="33">
        <v>31040</v>
      </c>
      <c r="C13" s="13">
        <f t="shared" si="0"/>
        <v>2586.6666666666665</v>
      </c>
      <c r="D13" s="13">
        <f t="shared" si="1"/>
        <v>2587</v>
      </c>
      <c r="E13" s="14">
        <f t="shared" si="2"/>
        <v>3880</v>
      </c>
      <c r="F13" s="29">
        <f t="shared" si="3"/>
        <v>36</v>
      </c>
      <c r="G13" s="14">
        <f t="shared" si="4"/>
        <v>4786</v>
      </c>
      <c r="H13" s="29">
        <f t="shared" si="5"/>
        <v>119</v>
      </c>
      <c r="I13" s="14">
        <f t="shared" si="6"/>
        <v>5820</v>
      </c>
      <c r="J13" s="29">
        <f t="shared" si="7"/>
        <v>291</v>
      </c>
      <c r="K13" s="31">
        <f t="shared" si="8"/>
        <v>427</v>
      </c>
      <c r="L13" s="14">
        <f t="shared" si="9"/>
        <v>7760</v>
      </c>
      <c r="N13" s="47"/>
    </row>
    <row r="14" spans="1:18" ht="12.75" customHeight="1" x14ac:dyDescent="0.3">
      <c r="A14" s="12">
        <v>6</v>
      </c>
      <c r="B14" s="33">
        <v>35580</v>
      </c>
      <c r="C14" s="13">
        <f t="shared" si="0"/>
        <v>2965</v>
      </c>
      <c r="D14" s="13">
        <f t="shared" si="1"/>
        <v>2965</v>
      </c>
      <c r="E14" s="14">
        <f t="shared" si="2"/>
        <v>4448</v>
      </c>
      <c r="F14" s="29">
        <f t="shared" si="3"/>
        <v>42</v>
      </c>
      <c r="G14" s="14">
        <f t="shared" si="4"/>
        <v>5486</v>
      </c>
      <c r="H14" s="29">
        <f t="shared" si="5"/>
        <v>137</v>
      </c>
      <c r="I14" s="14">
        <f t="shared" si="6"/>
        <v>6672</v>
      </c>
      <c r="J14" s="29">
        <f t="shared" si="7"/>
        <v>333.6</v>
      </c>
      <c r="K14" s="31">
        <f t="shared" si="8"/>
        <v>490</v>
      </c>
      <c r="L14" s="14">
        <f t="shared" si="9"/>
        <v>8895</v>
      </c>
      <c r="N14" s="47"/>
    </row>
    <row r="15" spans="1:18" ht="12.75" customHeight="1" x14ac:dyDescent="0.3">
      <c r="A15" s="12">
        <v>7</v>
      </c>
      <c r="B15" s="33">
        <v>40120</v>
      </c>
      <c r="C15" s="13">
        <f t="shared" si="0"/>
        <v>3343.3333333333335</v>
      </c>
      <c r="D15" s="13">
        <f t="shared" si="1"/>
        <v>3344</v>
      </c>
      <c r="E15" s="14">
        <f t="shared" si="2"/>
        <v>5015</v>
      </c>
      <c r="F15" s="29">
        <f t="shared" si="3"/>
        <v>47</v>
      </c>
      <c r="G15" s="14">
        <f t="shared" si="4"/>
        <v>6186</v>
      </c>
      <c r="H15" s="29">
        <f t="shared" si="5"/>
        <v>154</v>
      </c>
      <c r="I15" s="14">
        <f t="shared" si="6"/>
        <v>7523</v>
      </c>
      <c r="J15" s="29">
        <f t="shared" si="7"/>
        <v>376.15000000000003</v>
      </c>
      <c r="K15" s="31">
        <f t="shared" si="8"/>
        <v>552</v>
      </c>
      <c r="L15" s="14">
        <f t="shared" si="9"/>
        <v>10030</v>
      </c>
      <c r="N15" s="47"/>
    </row>
    <row r="16" spans="1:18" ht="12.75" customHeight="1" x14ac:dyDescent="0.3">
      <c r="A16" s="12">
        <v>8</v>
      </c>
      <c r="B16" s="33">
        <v>44660</v>
      </c>
      <c r="C16" s="13">
        <f t="shared" si="0"/>
        <v>3721.6666666666665</v>
      </c>
      <c r="D16" s="13">
        <f t="shared" si="1"/>
        <v>3722</v>
      </c>
      <c r="E16" s="14">
        <f t="shared" si="2"/>
        <v>5583</v>
      </c>
      <c r="F16" s="29">
        <f t="shared" si="3"/>
        <v>52</v>
      </c>
      <c r="G16" s="14">
        <f t="shared" si="4"/>
        <v>6886</v>
      </c>
      <c r="H16" s="29">
        <f t="shared" si="5"/>
        <v>171</v>
      </c>
      <c r="I16" s="14">
        <f t="shared" si="6"/>
        <v>8374</v>
      </c>
      <c r="J16" s="29">
        <f t="shared" si="7"/>
        <v>418.70000000000005</v>
      </c>
      <c r="K16" s="31">
        <f t="shared" si="8"/>
        <v>614</v>
      </c>
      <c r="L16" s="14">
        <f t="shared" si="9"/>
        <v>11165</v>
      </c>
      <c r="N16" s="47"/>
    </row>
    <row r="17" spans="1:14" ht="12.75" customHeight="1" x14ac:dyDescent="0.3">
      <c r="A17" s="12">
        <v>9</v>
      </c>
      <c r="B17" s="33">
        <v>49200</v>
      </c>
      <c r="C17" s="13">
        <f t="shared" si="0"/>
        <v>4100</v>
      </c>
      <c r="D17" s="13">
        <f t="shared" si="1"/>
        <v>4100</v>
      </c>
      <c r="E17" s="14">
        <f t="shared" si="2"/>
        <v>6150</v>
      </c>
      <c r="F17" s="29">
        <f t="shared" si="3"/>
        <v>57</v>
      </c>
      <c r="G17" s="14">
        <f t="shared" si="4"/>
        <v>7585</v>
      </c>
      <c r="H17" s="29">
        <f t="shared" si="5"/>
        <v>188</v>
      </c>
      <c r="I17" s="14">
        <f t="shared" si="6"/>
        <v>9225</v>
      </c>
      <c r="J17" s="29">
        <f t="shared" si="7"/>
        <v>461.25</v>
      </c>
      <c r="K17" s="31">
        <f t="shared" si="8"/>
        <v>676</v>
      </c>
      <c r="L17" s="14">
        <f t="shared" si="9"/>
        <v>12300</v>
      </c>
      <c r="N17" s="47"/>
    </row>
    <row r="18" spans="1:14" ht="12.75" customHeight="1" x14ac:dyDescent="0.3">
      <c r="A18" s="12">
        <v>10</v>
      </c>
      <c r="B18" s="33">
        <v>53740</v>
      </c>
      <c r="C18" s="13">
        <f t="shared" si="0"/>
        <v>4478.333333333333</v>
      </c>
      <c r="D18" s="13">
        <f t="shared" si="1"/>
        <v>4479</v>
      </c>
      <c r="E18" s="14">
        <f t="shared" si="2"/>
        <v>6718</v>
      </c>
      <c r="F18" s="29">
        <f t="shared" si="3"/>
        <v>63</v>
      </c>
      <c r="G18" s="14">
        <f t="shared" si="4"/>
        <v>8285</v>
      </c>
      <c r="H18" s="29">
        <f t="shared" si="5"/>
        <v>206</v>
      </c>
      <c r="I18" s="14">
        <f t="shared" si="6"/>
        <v>10077</v>
      </c>
      <c r="J18" s="29">
        <f t="shared" si="7"/>
        <v>503.85</v>
      </c>
      <c r="K18" s="31">
        <f t="shared" si="8"/>
        <v>739</v>
      </c>
      <c r="L18" s="14">
        <f t="shared" si="9"/>
        <v>13435</v>
      </c>
      <c r="N18" s="47"/>
    </row>
    <row r="19" spans="1:14" ht="12.75" customHeight="1" x14ac:dyDescent="0.3">
      <c r="A19" s="12">
        <v>11</v>
      </c>
      <c r="B19" s="33">
        <v>58280</v>
      </c>
      <c r="C19" s="13">
        <f t="shared" si="0"/>
        <v>4856.666666666667</v>
      </c>
      <c r="D19" s="13">
        <f t="shared" si="1"/>
        <v>4857</v>
      </c>
      <c r="E19" s="14">
        <f t="shared" si="2"/>
        <v>7285</v>
      </c>
      <c r="F19" s="29">
        <f t="shared" si="3"/>
        <v>68</v>
      </c>
      <c r="G19" s="14">
        <f t="shared" si="4"/>
        <v>8985</v>
      </c>
      <c r="H19" s="29">
        <f t="shared" si="5"/>
        <v>223</v>
      </c>
      <c r="I19" s="14">
        <f t="shared" si="6"/>
        <v>10928</v>
      </c>
      <c r="J19" s="29">
        <f t="shared" si="7"/>
        <v>546.4</v>
      </c>
      <c r="K19" s="31">
        <f t="shared" si="8"/>
        <v>801</v>
      </c>
      <c r="L19" s="14">
        <f t="shared" si="9"/>
        <v>14570</v>
      </c>
      <c r="N19" s="47"/>
    </row>
    <row r="20" spans="1:14" ht="12.75" customHeight="1" x14ac:dyDescent="0.3">
      <c r="A20" s="12">
        <v>12</v>
      </c>
      <c r="B20" s="33">
        <v>62040</v>
      </c>
      <c r="C20" s="13">
        <f t="shared" si="0"/>
        <v>5170</v>
      </c>
      <c r="D20" s="13">
        <f t="shared" si="1"/>
        <v>5170</v>
      </c>
      <c r="E20" s="14">
        <f t="shared" si="2"/>
        <v>7755</v>
      </c>
      <c r="F20" s="29">
        <f t="shared" si="3"/>
        <v>72</v>
      </c>
      <c r="G20" s="14">
        <f t="shared" si="4"/>
        <v>9565</v>
      </c>
      <c r="H20" s="29">
        <f t="shared" si="5"/>
        <v>237</v>
      </c>
      <c r="I20" s="14">
        <f t="shared" si="6"/>
        <v>11633</v>
      </c>
      <c r="J20" s="29">
        <f t="shared" si="7"/>
        <v>581.65</v>
      </c>
      <c r="K20" s="31">
        <f t="shared" si="8"/>
        <v>852</v>
      </c>
      <c r="L20" s="14">
        <f t="shared" si="9"/>
        <v>15510</v>
      </c>
      <c r="N20" s="47"/>
    </row>
    <row r="21" spans="1:14" ht="12.75" customHeight="1" x14ac:dyDescent="0.3">
      <c r="A21" s="17">
        <v>13</v>
      </c>
      <c r="B21" s="33">
        <v>66520</v>
      </c>
      <c r="C21" s="13">
        <f t="shared" si="0"/>
        <v>5543.333333333333</v>
      </c>
      <c r="D21" s="13">
        <f t="shared" si="1"/>
        <v>5544</v>
      </c>
      <c r="E21" s="14">
        <f t="shared" si="2"/>
        <v>8315</v>
      </c>
      <c r="F21" s="29">
        <f t="shared" si="3"/>
        <v>78</v>
      </c>
      <c r="G21" s="14">
        <f t="shared" si="4"/>
        <v>10256</v>
      </c>
      <c r="H21" s="29">
        <f t="shared" si="5"/>
        <v>255</v>
      </c>
      <c r="I21" s="14">
        <f t="shared" si="6"/>
        <v>12473</v>
      </c>
      <c r="J21" s="29">
        <f t="shared" si="7"/>
        <v>623.65000000000009</v>
      </c>
      <c r="K21" s="31">
        <f t="shared" si="8"/>
        <v>915</v>
      </c>
      <c r="L21" s="14">
        <f t="shared" si="9"/>
        <v>16630</v>
      </c>
      <c r="N21" s="47"/>
    </row>
    <row r="22" spans="1:14" ht="12.75" customHeight="1" x14ac:dyDescent="0.3">
      <c r="A22" s="17">
        <v>14</v>
      </c>
      <c r="B22" s="33">
        <v>71000</v>
      </c>
      <c r="C22" s="13">
        <f t="shared" si="0"/>
        <v>5916.666666666667</v>
      </c>
      <c r="D22" s="13">
        <f t="shared" si="1"/>
        <v>5917</v>
      </c>
      <c r="E22" s="14">
        <f t="shared" si="2"/>
        <v>8875</v>
      </c>
      <c r="F22" s="29">
        <f t="shared" si="3"/>
        <v>83</v>
      </c>
      <c r="G22" s="14">
        <f t="shared" si="4"/>
        <v>10946</v>
      </c>
      <c r="H22" s="29">
        <f t="shared" si="5"/>
        <v>272</v>
      </c>
      <c r="I22" s="14">
        <f t="shared" si="6"/>
        <v>13313</v>
      </c>
      <c r="J22" s="29">
        <f t="shared" si="7"/>
        <v>665.65000000000009</v>
      </c>
      <c r="K22" s="31">
        <f t="shared" si="8"/>
        <v>976</v>
      </c>
      <c r="L22" s="14">
        <f t="shared" si="9"/>
        <v>17750</v>
      </c>
      <c r="N22" s="47"/>
    </row>
    <row r="23" spans="1:14" ht="12.75" customHeight="1" x14ac:dyDescent="0.3">
      <c r="A23" s="17">
        <v>15</v>
      </c>
      <c r="B23" s="33">
        <v>75480</v>
      </c>
      <c r="C23" s="13">
        <f t="shared" si="0"/>
        <v>6290</v>
      </c>
      <c r="D23" s="13">
        <f t="shared" si="1"/>
        <v>6290</v>
      </c>
      <c r="E23" s="14">
        <f t="shared" si="2"/>
        <v>9435</v>
      </c>
      <c r="F23" s="29">
        <f t="shared" si="3"/>
        <v>88</v>
      </c>
      <c r="G23" s="14">
        <f t="shared" si="4"/>
        <v>11637</v>
      </c>
      <c r="H23" s="29">
        <f t="shared" si="5"/>
        <v>289</v>
      </c>
      <c r="I23" s="14">
        <f t="shared" si="6"/>
        <v>14153</v>
      </c>
      <c r="J23" s="29">
        <f t="shared" si="7"/>
        <v>707.65000000000009</v>
      </c>
      <c r="K23" s="31">
        <f t="shared" si="8"/>
        <v>1037</v>
      </c>
      <c r="L23" s="14">
        <f t="shared" si="9"/>
        <v>18870</v>
      </c>
      <c r="N23" s="47"/>
    </row>
    <row r="24" spans="1:14" ht="12.75" customHeight="1" x14ac:dyDescent="0.3">
      <c r="A24" s="17">
        <v>16</v>
      </c>
      <c r="B24" s="33">
        <v>79960</v>
      </c>
      <c r="C24" s="13">
        <f t="shared" si="0"/>
        <v>6663.333333333333</v>
      </c>
      <c r="D24" s="13">
        <f t="shared" si="1"/>
        <v>6664</v>
      </c>
      <c r="E24" s="14">
        <f t="shared" si="2"/>
        <v>9995</v>
      </c>
      <c r="F24" s="29">
        <f t="shared" si="3"/>
        <v>93</v>
      </c>
      <c r="G24" s="14">
        <f t="shared" si="4"/>
        <v>12328</v>
      </c>
      <c r="H24" s="29">
        <f t="shared" si="5"/>
        <v>306</v>
      </c>
      <c r="I24" s="14">
        <f t="shared" si="6"/>
        <v>14993</v>
      </c>
      <c r="J24" s="29">
        <f t="shared" si="7"/>
        <v>749.65000000000009</v>
      </c>
      <c r="K24" s="31">
        <f t="shared" si="8"/>
        <v>1099</v>
      </c>
      <c r="L24" s="14">
        <f t="shared" si="9"/>
        <v>19990</v>
      </c>
      <c r="N24" s="47"/>
    </row>
    <row r="25" spans="1:14" ht="12.75" customHeight="1" x14ac:dyDescent="0.3">
      <c r="A25" s="17">
        <v>17</v>
      </c>
      <c r="B25" s="33">
        <v>84440</v>
      </c>
      <c r="C25" s="13">
        <f t="shared" si="0"/>
        <v>7036.666666666667</v>
      </c>
      <c r="D25" s="13">
        <f t="shared" si="1"/>
        <v>7037</v>
      </c>
      <c r="E25" s="14">
        <f t="shared" si="2"/>
        <v>10555</v>
      </c>
      <c r="F25" s="29">
        <f t="shared" si="3"/>
        <v>99</v>
      </c>
      <c r="G25" s="14">
        <f t="shared" si="4"/>
        <v>13018</v>
      </c>
      <c r="H25" s="29">
        <f t="shared" si="5"/>
        <v>324</v>
      </c>
      <c r="I25" s="14">
        <f t="shared" si="6"/>
        <v>15833</v>
      </c>
      <c r="J25" s="29">
        <f t="shared" si="7"/>
        <v>791.65000000000009</v>
      </c>
      <c r="K25" s="31">
        <f t="shared" si="8"/>
        <v>1162</v>
      </c>
      <c r="L25" s="14">
        <f t="shared" si="9"/>
        <v>21110</v>
      </c>
      <c r="N25" s="47"/>
    </row>
    <row r="26" spans="1:14" ht="12.75" customHeight="1" x14ac:dyDescent="0.3">
      <c r="A26" s="17">
        <v>18</v>
      </c>
      <c r="B26" s="33">
        <v>88920</v>
      </c>
      <c r="C26" s="13">
        <f t="shared" si="0"/>
        <v>7410</v>
      </c>
      <c r="D26" s="13">
        <f t="shared" si="1"/>
        <v>7410</v>
      </c>
      <c r="E26" s="14">
        <f t="shared" si="2"/>
        <v>11115</v>
      </c>
      <c r="F26" s="29">
        <f t="shared" si="3"/>
        <v>104</v>
      </c>
      <c r="G26" s="14">
        <f t="shared" si="4"/>
        <v>13709</v>
      </c>
      <c r="H26" s="29">
        <f t="shared" si="5"/>
        <v>341</v>
      </c>
      <c r="I26" s="14">
        <f t="shared" si="6"/>
        <v>16673</v>
      </c>
      <c r="J26" s="29">
        <f t="shared" si="7"/>
        <v>833.65000000000009</v>
      </c>
      <c r="K26" s="31">
        <f t="shared" si="8"/>
        <v>1223</v>
      </c>
      <c r="L26" s="14">
        <f t="shared" si="9"/>
        <v>22230</v>
      </c>
      <c r="N26" s="47"/>
    </row>
    <row r="27" spans="1:14" ht="12.75" customHeight="1" x14ac:dyDescent="0.3">
      <c r="A27" s="17">
        <v>19</v>
      </c>
      <c r="B27" s="33">
        <v>93400</v>
      </c>
      <c r="C27" s="13">
        <f t="shared" si="0"/>
        <v>7783.333333333333</v>
      </c>
      <c r="D27" s="13">
        <f t="shared" si="1"/>
        <v>7784</v>
      </c>
      <c r="E27" s="14">
        <f t="shared" si="2"/>
        <v>11675</v>
      </c>
      <c r="F27" s="29">
        <f t="shared" si="3"/>
        <v>109</v>
      </c>
      <c r="G27" s="14">
        <f t="shared" si="4"/>
        <v>14400</v>
      </c>
      <c r="H27" s="29">
        <f t="shared" si="5"/>
        <v>358</v>
      </c>
      <c r="I27" s="14">
        <f t="shared" si="6"/>
        <v>17513</v>
      </c>
      <c r="J27" s="29">
        <f t="shared" si="7"/>
        <v>875.65000000000009</v>
      </c>
      <c r="K27" s="31">
        <f t="shared" si="8"/>
        <v>1284</v>
      </c>
      <c r="L27" s="14">
        <f t="shared" si="9"/>
        <v>23350</v>
      </c>
      <c r="N27" s="47"/>
    </row>
    <row r="28" spans="1:14" ht="12.75" customHeight="1" x14ac:dyDescent="0.3">
      <c r="A28" s="17">
        <v>20</v>
      </c>
      <c r="B28" s="33">
        <v>97880</v>
      </c>
      <c r="C28" s="13">
        <f t="shared" si="0"/>
        <v>8156.666666666667</v>
      </c>
      <c r="D28" s="13">
        <f t="shared" si="1"/>
        <v>8157</v>
      </c>
      <c r="E28" s="14">
        <f t="shared" si="2"/>
        <v>12235</v>
      </c>
      <c r="F28" s="29">
        <f t="shared" si="3"/>
        <v>114</v>
      </c>
      <c r="G28" s="14">
        <f t="shared" si="4"/>
        <v>15090</v>
      </c>
      <c r="H28" s="29">
        <f t="shared" si="5"/>
        <v>375</v>
      </c>
      <c r="I28" s="14">
        <f t="shared" si="6"/>
        <v>18353</v>
      </c>
      <c r="J28" s="29">
        <f t="shared" si="7"/>
        <v>917.65000000000009</v>
      </c>
      <c r="K28" s="31">
        <f t="shared" si="8"/>
        <v>1345</v>
      </c>
      <c r="L28" s="14">
        <f t="shared" si="9"/>
        <v>24470</v>
      </c>
      <c r="N28" s="47"/>
    </row>
    <row r="29" spans="1:14" ht="12.75" customHeight="1" x14ac:dyDescent="0.3">
      <c r="A29" s="17">
        <v>21</v>
      </c>
      <c r="B29" s="33">
        <v>102360</v>
      </c>
      <c r="C29" s="13">
        <f t="shared" si="0"/>
        <v>8530</v>
      </c>
      <c r="D29" s="13">
        <f t="shared" si="1"/>
        <v>8530</v>
      </c>
      <c r="E29" s="14">
        <f t="shared" si="2"/>
        <v>12795</v>
      </c>
      <c r="F29" s="29">
        <f t="shared" si="3"/>
        <v>119</v>
      </c>
      <c r="G29" s="14">
        <f t="shared" si="4"/>
        <v>15781</v>
      </c>
      <c r="H29" s="29">
        <f t="shared" si="5"/>
        <v>392</v>
      </c>
      <c r="I29" s="14">
        <f t="shared" si="6"/>
        <v>19193</v>
      </c>
      <c r="J29" s="29">
        <f t="shared" si="7"/>
        <v>959.65000000000009</v>
      </c>
      <c r="K29" s="31">
        <f t="shared" si="8"/>
        <v>1407</v>
      </c>
      <c r="L29" s="14">
        <f t="shared" si="9"/>
        <v>25590</v>
      </c>
      <c r="N29" s="47"/>
    </row>
    <row r="30" spans="1:14" ht="12.75" customHeight="1" x14ac:dyDescent="0.3">
      <c r="A30" s="17">
        <v>22</v>
      </c>
      <c r="B30" s="33">
        <v>106840</v>
      </c>
      <c r="C30" s="13">
        <f t="shared" si="0"/>
        <v>8903.3333333333339</v>
      </c>
      <c r="D30" s="13">
        <f t="shared" si="1"/>
        <v>8904</v>
      </c>
      <c r="E30" s="14">
        <f t="shared" si="2"/>
        <v>13355</v>
      </c>
      <c r="F30" s="29">
        <f t="shared" si="3"/>
        <v>125</v>
      </c>
      <c r="G30" s="14">
        <f t="shared" si="4"/>
        <v>16472</v>
      </c>
      <c r="H30" s="29">
        <f t="shared" si="5"/>
        <v>410</v>
      </c>
      <c r="I30" s="14">
        <f t="shared" si="6"/>
        <v>20033</v>
      </c>
      <c r="J30" s="29">
        <f t="shared" si="7"/>
        <v>1001.6500000000001</v>
      </c>
      <c r="K30" s="31">
        <f t="shared" si="8"/>
        <v>1470</v>
      </c>
      <c r="L30" s="14">
        <f t="shared" si="9"/>
        <v>26710</v>
      </c>
      <c r="N30" s="47"/>
    </row>
    <row r="32" spans="1:14" x14ac:dyDescent="0.3">
      <c r="E32" s="42"/>
      <c r="F32" s="42"/>
      <c r="G32" s="42"/>
      <c r="H32" s="42"/>
      <c r="I32" s="42"/>
      <c r="J32" s="42"/>
    </row>
    <row r="33" spans="1:10" ht="12.75" customHeight="1" x14ac:dyDescent="0.3">
      <c r="A33" s="35" t="s">
        <v>10</v>
      </c>
      <c r="B33" s="34"/>
      <c r="C33" s="34"/>
      <c r="D33" s="34"/>
      <c r="E33" s="43"/>
      <c r="F33" s="42" t="s">
        <v>16</v>
      </c>
      <c r="G33" s="43"/>
      <c r="H33" s="43"/>
      <c r="I33" s="42"/>
      <c r="J33" s="42"/>
    </row>
    <row r="34" spans="1:10" ht="12.75" customHeight="1" x14ac:dyDescent="0.3">
      <c r="A34" s="34"/>
      <c r="B34" s="35" t="s">
        <v>17</v>
      </c>
      <c r="C34" s="34"/>
      <c r="D34" s="34"/>
      <c r="E34" s="43"/>
      <c r="F34" s="42" t="s">
        <v>37</v>
      </c>
      <c r="G34" s="43"/>
      <c r="H34" s="43"/>
      <c r="I34" s="42"/>
      <c r="J34" s="42"/>
    </row>
    <row r="35" spans="1:10" ht="12.75" customHeight="1" x14ac:dyDescent="0.3">
      <c r="E35" s="42"/>
      <c r="F35" s="42"/>
      <c r="G35" s="42"/>
      <c r="H35" s="42"/>
      <c r="I35" s="42"/>
      <c r="J35" s="42"/>
    </row>
    <row r="36" spans="1:10" ht="12.75" customHeight="1" x14ac:dyDescent="0.3">
      <c r="A36" s="34"/>
      <c r="B36" s="35" t="s">
        <v>13</v>
      </c>
      <c r="C36" s="34"/>
      <c r="D36" s="34"/>
      <c r="E36" s="43"/>
      <c r="F36" s="42" t="s">
        <v>38</v>
      </c>
      <c r="G36" s="43"/>
      <c r="H36" s="43"/>
      <c r="I36" s="42"/>
      <c r="J36" s="42"/>
    </row>
    <row r="37" spans="1:10" ht="12.75" customHeight="1" x14ac:dyDescent="0.3">
      <c r="A37" s="34"/>
      <c r="B37" s="35" t="s">
        <v>11</v>
      </c>
      <c r="C37" s="35" t="s">
        <v>12</v>
      </c>
      <c r="D37" s="35" t="s">
        <v>26</v>
      </c>
      <c r="E37" s="43"/>
      <c r="F37" s="42" t="s">
        <v>18</v>
      </c>
      <c r="G37" s="42" t="s">
        <v>19</v>
      </c>
      <c r="H37" s="42" t="s">
        <v>27</v>
      </c>
      <c r="I37" s="42"/>
      <c r="J37" s="42"/>
    </row>
    <row r="38" spans="1:10" ht="12.75" customHeight="1" x14ac:dyDescent="0.3">
      <c r="E38" s="42"/>
      <c r="F38" s="42"/>
      <c r="G38" s="42"/>
      <c r="H38" s="42"/>
      <c r="I38" s="42"/>
      <c r="J38" s="42"/>
    </row>
    <row r="39" spans="1:10" ht="12.75" customHeight="1" x14ac:dyDescent="0.3">
      <c r="A39" s="34"/>
      <c r="B39" s="35" t="s">
        <v>15</v>
      </c>
      <c r="C39" s="34"/>
      <c r="D39" s="34"/>
      <c r="E39" s="43"/>
      <c r="F39" s="42" t="s">
        <v>39</v>
      </c>
      <c r="G39" s="43"/>
      <c r="H39" s="43"/>
      <c r="I39" s="42"/>
      <c r="J39" s="42"/>
    </row>
    <row r="40" spans="1:10" ht="12.75" customHeight="1" x14ac:dyDescent="0.3">
      <c r="A40" s="34"/>
      <c r="B40" s="35" t="s">
        <v>11</v>
      </c>
      <c r="C40" s="35" t="s">
        <v>12</v>
      </c>
      <c r="D40" s="35" t="s">
        <v>28</v>
      </c>
      <c r="E40" s="43"/>
      <c r="F40" s="42" t="s">
        <v>20</v>
      </c>
      <c r="G40" s="42" t="s">
        <v>12</v>
      </c>
      <c r="H40" s="42" t="s">
        <v>30</v>
      </c>
      <c r="I40" s="42"/>
      <c r="J40" s="42"/>
    </row>
    <row r="41" spans="1:10" ht="12.75" customHeight="1" x14ac:dyDescent="0.3">
      <c r="E41" s="42"/>
      <c r="F41" s="42"/>
      <c r="G41" s="42"/>
      <c r="H41" s="42"/>
      <c r="I41" s="42"/>
      <c r="J41" s="42"/>
    </row>
    <row r="42" spans="1:10" ht="12.75" customHeight="1" x14ac:dyDescent="0.3">
      <c r="A42" s="34"/>
      <c r="B42" s="35" t="s">
        <v>14</v>
      </c>
      <c r="C42" s="34"/>
      <c r="D42" s="34"/>
      <c r="E42" s="43"/>
      <c r="F42" s="42" t="s">
        <v>40</v>
      </c>
      <c r="G42" s="43"/>
      <c r="H42" s="43"/>
      <c r="I42" s="42"/>
      <c r="J42" s="42"/>
    </row>
    <row r="43" spans="1:10" ht="12.75" customHeight="1" x14ac:dyDescent="0.3">
      <c r="A43" s="34"/>
      <c r="B43" s="35" t="s">
        <v>11</v>
      </c>
      <c r="C43" s="35" t="s">
        <v>12</v>
      </c>
      <c r="D43" s="35" t="s">
        <v>29</v>
      </c>
      <c r="E43" s="43"/>
      <c r="F43" s="42" t="s">
        <v>11</v>
      </c>
      <c r="G43" s="42" t="s">
        <v>12</v>
      </c>
      <c r="H43" s="42" t="s">
        <v>29</v>
      </c>
      <c r="I43" s="42"/>
      <c r="J43" s="42"/>
    </row>
    <row r="44" spans="1:10" x14ac:dyDescent="0.3">
      <c r="E44" s="42"/>
      <c r="F44" s="42"/>
      <c r="G44" s="42"/>
      <c r="H44" s="42"/>
      <c r="I44" s="42"/>
      <c r="J44" s="42"/>
    </row>
    <row r="45" spans="1:10" ht="12.75" customHeight="1" x14ac:dyDescent="0.3">
      <c r="A45" s="34"/>
      <c r="B45" s="34"/>
      <c r="C45" s="37"/>
      <c r="D45" s="36"/>
      <c r="E45" s="44"/>
      <c r="F45" s="43"/>
      <c r="G45" s="43"/>
      <c r="H45" s="42"/>
      <c r="I45" s="42"/>
      <c r="J45" s="42"/>
    </row>
    <row r="46" spans="1:10" ht="12.75" customHeight="1" x14ac:dyDescent="0.3">
      <c r="A46" s="34" t="s">
        <v>41</v>
      </c>
      <c r="B46" s="34"/>
      <c r="C46" s="37"/>
      <c r="D46" s="36"/>
      <c r="E46" s="44"/>
      <c r="F46" s="43"/>
      <c r="G46" s="43"/>
      <c r="H46" s="42"/>
      <c r="I46" s="42"/>
      <c r="J46" s="42"/>
    </row>
    <row r="47" spans="1:10" ht="12.75" customHeight="1" x14ac:dyDescent="0.3">
      <c r="A47" s="42" t="s">
        <v>36</v>
      </c>
      <c r="B47" s="34"/>
      <c r="C47" s="37"/>
      <c r="D47" s="36"/>
      <c r="E47" s="44"/>
      <c r="F47" s="43"/>
      <c r="G47" s="43"/>
      <c r="H47" s="42"/>
      <c r="I47" s="42"/>
      <c r="J47" s="42"/>
    </row>
  </sheetData>
  <mergeCells count="3">
    <mergeCell ref="A1:L3"/>
    <mergeCell ref="A4:L5"/>
    <mergeCell ref="A6:L6"/>
  </mergeCells>
  <pageMargins left="0" right="0" top="0" bottom="0" header="0.17" footer="2.27"/>
  <pageSetup scale="92" orientation="landscape" horizontalDpi="300" r:id="rId1"/>
  <headerFooter alignWithMargins="0">
    <oddHeader>&amp;RAttachment #9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7"/>
  <sheetViews>
    <sheetView zoomScaleNormal="100" zoomScaleSheetLayoutView="100" workbookViewId="0">
      <selection activeCell="E19" sqref="E19"/>
    </sheetView>
  </sheetViews>
  <sheetFormatPr defaultColWidth="9.109375" defaultRowHeight="13.8" x14ac:dyDescent="0.3"/>
  <cols>
    <col min="1" max="3" width="9.33203125" style="35" customWidth="1"/>
    <col min="4" max="4" width="13.5546875" style="35" customWidth="1"/>
    <col min="5" max="5" width="9.33203125" style="35" customWidth="1"/>
    <col min="6" max="6" width="11.5546875" style="35" customWidth="1"/>
    <col min="7" max="7" width="9.88671875" style="35" customWidth="1"/>
    <col min="8" max="8" width="12" style="35" customWidth="1"/>
    <col min="9" max="10" width="9.88671875" style="35" customWidth="1"/>
    <col min="11" max="11" width="14.6640625" style="35" customWidth="1"/>
    <col min="12" max="12" width="9.88671875" style="35" customWidth="1"/>
    <col min="13" max="13" width="3.109375" style="35" customWidth="1"/>
    <col min="14" max="16" width="9.88671875" style="35" bestFit="1" customWidth="1"/>
    <col min="17" max="16384" width="9.109375" style="35"/>
  </cols>
  <sheetData>
    <row r="1" spans="1:18" x14ac:dyDescent="0.3">
      <c r="A1" s="66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</row>
    <row r="2" spans="1:18" x14ac:dyDescent="0.3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8" ht="24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8" x14ac:dyDescent="0.3">
      <c r="A4" s="72" t="s">
        <v>42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  <c r="M4" s="42"/>
      <c r="N4" s="42"/>
      <c r="O4" s="42"/>
      <c r="P4" s="42"/>
      <c r="Q4" s="42"/>
      <c r="R4" s="42"/>
    </row>
    <row r="5" spans="1:18" ht="15.75" customHeight="1" x14ac:dyDescent="0.3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4"/>
      <c r="M5" s="42"/>
      <c r="N5" s="42"/>
      <c r="O5" s="42"/>
      <c r="P5" s="42"/>
      <c r="Q5" s="42"/>
      <c r="R5" s="42"/>
    </row>
    <row r="6" spans="1:18" ht="14.4" thickBot="1" x14ac:dyDescent="0.35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7"/>
      <c r="M6" s="42"/>
      <c r="N6" s="42"/>
      <c r="O6" s="42"/>
      <c r="P6" s="42"/>
      <c r="Q6" s="42"/>
      <c r="R6" s="42"/>
    </row>
    <row r="7" spans="1:18" s="11" customFormat="1" ht="12.75" customHeight="1" x14ac:dyDescent="0.3">
      <c r="B7" s="19" t="s">
        <v>4</v>
      </c>
      <c r="C7" s="9" t="s">
        <v>5</v>
      </c>
      <c r="D7" s="9" t="s">
        <v>2</v>
      </c>
      <c r="E7" s="46">
        <v>1.5</v>
      </c>
      <c r="F7" s="28" t="s">
        <v>9</v>
      </c>
      <c r="G7" s="46">
        <v>1.85</v>
      </c>
      <c r="H7" s="28" t="s">
        <v>9</v>
      </c>
      <c r="I7" s="46">
        <v>2.25</v>
      </c>
      <c r="J7" s="28" t="s">
        <v>0</v>
      </c>
      <c r="K7" s="30" t="s">
        <v>24</v>
      </c>
      <c r="L7" s="10">
        <v>3</v>
      </c>
      <c r="M7" s="45"/>
      <c r="N7" s="47"/>
      <c r="O7" s="45"/>
      <c r="P7" s="45"/>
      <c r="Q7" s="45"/>
      <c r="R7" s="45"/>
    </row>
    <row r="8" spans="1:18" s="11" customFormat="1" ht="12.75" customHeight="1" x14ac:dyDescent="0.3">
      <c r="A8" s="21"/>
      <c r="B8" s="26"/>
      <c r="C8" s="27"/>
      <c r="D8" s="27"/>
      <c r="E8" s="9"/>
      <c r="F8" s="28"/>
      <c r="G8" s="9"/>
      <c r="H8" s="28"/>
      <c r="I8" s="9"/>
      <c r="J8" s="28">
        <v>0.05</v>
      </c>
      <c r="K8" s="30" t="s">
        <v>25</v>
      </c>
      <c r="L8" s="10"/>
      <c r="M8" s="45"/>
      <c r="N8" s="47"/>
      <c r="O8" s="45"/>
      <c r="P8" s="45"/>
      <c r="Q8" s="45"/>
      <c r="R8" s="45"/>
    </row>
    <row r="9" spans="1:18" ht="12.75" customHeight="1" x14ac:dyDescent="0.3">
      <c r="A9" s="12">
        <v>1</v>
      </c>
      <c r="B9" s="32">
        <v>13590</v>
      </c>
      <c r="C9" s="13">
        <f t="shared" ref="C9:C30" si="0">B9/12</f>
        <v>1132.5</v>
      </c>
      <c r="D9" s="13">
        <f t="shared" ref="D9:D30" si="1">ROUNDUP(C9,0)</f>
        <v>1133</v>
      </c>
      <c r="E9" s="14">
        <f t="shared" ref="E9:E30" si="2">ROUNDUP(+C9*E$7,0)</f>
        <v>1699</v>
      </c>
      <c r="F9" s="29">
        <f t="shared" ref="F9:F30" si="3">ROUND((0.04*(+G9-+E9)),0)</f>
        <v>16</v>
      </c>
      <c r="G9" s="14">
        <f t="shared" ref="G9:G30" si="4">ROUNDUP(+$C9*G$7,0)</f>
        <v>2096</v>
      </c>
      <c r="H9" s="29">
        <f t="shared" ref="H9:H30" si="5">F9+ROUND(((I9-G9)*0.08),0)</f>
        <v>52</v>
      </c>
      <c r="I9" s="14">
        <f t="shared" ref="I9:I30" si="6">ROUNDUP(+$C9*I$7,0)</f>
        <v>2549</v>
      </c>
      <c r="J9" s="29">
        <f t="shared" ref="J9:J30" si="7">+I9*0.05</f>
        <v>127.45</v>
      </c>
      <c r="K9" s="31">
        <f t="shared" ref="K9:K30" si="8">F9+H9+ROUND(((L9-I9)*0.14),0)</f>
        <v>187</v>
      </c>
      <c r="L9" s="14">
        <f t="shared" ref="L9:L30" si="9">ROUNDUP(+$C9*L$7,0)</f>
        <v>3398</v>
      </c>
      <c r="M9" s="42"/>
      <c r="N9" s="47"/>
      <c r="O9" s="42"/>
      <c r="P9" s="42"/>
      <c r="Q9" s="42"/>
      <c r="R9" s="42"/>
    </row>
    <row r="10" spans="1:18" ht="12.75" customHeight="1" x14ac:dyDescent="0.3">
      <c r="A10" s="12">
        <v>2</v>
      </c>
      <c r="B10" s="33">
        <v>18310</v>
      </c>
      <c r="C10" s="13">
        <f t="shared" si="0"/>
        <v>1525.8333333333333</v>
      </c>
      <c r="D10" s="13">
        <f t="shared" si="1"/>
        <v>1526</v>
      </c>
      <c r="E10" s="14">
        <f t="shared" si="2"/>
        <v>2289</v>
      </c>
      <c r="F10" s="29">
        <f t="shared" si="3"/>
        <v>21</v>
      </c>
      <c r="G10" s="14">
        <f t="shared" si="4"/>
        <v>2823</v>
      </c>
      <c r="H10" s="29">
        <f t="shared" si="5"/>
        <v>70</v>
      </c>
      <c r="I10" s="14">
        <f t="shared" si="6"/>
        <v>3434</v>
      </c>
      <c r="J10" s="29">
        <f t="shared" si="7"/>
        <v>171.70000000000002</v>
      </c>
      <c r="K10" s="31">
        <f t="shared" si="8"/>
        <v>251</v>
      </c>
      <c r="L10" s="14">
        <f t="shared" si="9"/>
        <v>4578</v>
      </c>
      <c r="M10" s="42"/>
      <c r="N10" s="47"/>
      <c r="O10" s="42"/>
      <c r="P10" s="42"/>
      <c r="Q10" s="42"/>
      <c r="R10" s="42"/>
    </row>
    <row r="11" spans="1:18" ht="12.75" customHeight="1" x14ac:dyDescent="0.3">
      <c r="A11" s="12">
        <v>3</v>
      </c>
      <c r="B11" s="33">
        <v>23030</v>
      </c>
      <c r="C11" s="13">
        <f t="shared" si="0"/>
        <v>1919.1666666666667</v>
      </c>
      <c r="D11" s="13">
        <f t="shared" si="1"/>
        <v>1920</v>
      </c>
      <c r="E11" s="14">
        <f t="shared" si="2"/>
        <v>2879</v>
      </c>
      <c r="F11" s="29">
        <f t="shared" si="3"/>
        <v>27</v>
      </c>
      <c r="G11" s="14">
        <f t="shared" si="4"/>
        <v>3551</v>
      </c>
      <c r="H11" s="29">
        <f t="shared" si="5"/>
        <v>88</v>
      </c>
      <c r="I11" s="14">
        <f t="shared" si="6"/>
        <v>4319</v>
      </c>
      <c r="J11" s="29">
        <f t="shared" si="7"/>
        <v>215.95000000000002</v>
      </c>
      <c r="K11" s="31">
        <f t="shared" si="8"/>
        <v>316</v>
      </c>
      <c r="L11" s="14">
        <f t="shared" si="9"/>
        <v>5758</v>
      </c>
      <c r="M11" s="42"/>
      <c r="N11" s="47"/>
      <c r="O11" s="42"/>
      <c r="P11" s="42"/>
      <c r="Q11" s="42"/>
      <c r="R11" s="42"/>
    </row>
    <row r="12" spans="1:18" ht="12.75" customHeight="1" x14ac:dyDescent="0.3">
      <c r="A12" s="12">
        <v>4</v>
      </c>
      <c r="B12" s="33">
        <v>27750</v>
      </c>
      <c r="C12" s="13">
        <f t="shared" si="0"/>
        <v>2312.5</v>
      </c>
      <c r="D12" s="13">
        <f t="shared" si="1"/>
        <v>2313</v>
      </c>
      <c r="E12" s="14">
        <f t="shared" si="2"/>
        <v>3469</v>
      </c>
      <c r="F12" s="29">
        <f t="shared" si="3"/>
        <v>32</v>
      </c>
      <c r="G12" s="14">
        <f t="shared" si="4"/>
        <v>4279</v>
      </c>
      <c r="H12" s="29">
        <f t="shared" si="5"/>
        <v>106</v>
      </c>
      <c r="I12" s="14">
        <f t="shared" si="6"/>
        <v>5204</v>
      </c>
      <c r="J12" s="29">
        <f t="shared" si="7"/>
        <v>260.2</v>
      </c>
      <c r="K12" s="31">
        <f t="shared" si="8"/>
        <v>381</v>
      </c>
      <c r="L12" s="14">
        <f t="shared" si="9"/>
        <v>6938</v>
      </c>
      <c r="N12" s="47"/>
    </row>
    <row r="13" spans="1:18" s="42" customFormat="1" ht="12.75" customHeight="1" x14ac:dyDescent="0.3">
      <c r="A13" s="48">
        <v>5</v>
      </c>
      <c r="B13" s="33">
        <v>32470</v>
      </c>
      <c r="C13" s="49">
        <f t="shared" si="0"/>
        <v>2705.8333333333335</v>
      </c>
      <c r="D13" s="49">
        <f t="shared" si="1"/>
        <v>2706</v>
      </c>
      <c r="E13" s="16">
        <f t="shared" si="2"/>
        <v>4059</v>
      </c>
      <c r="F13" s="29">
        <f t="shared" si="3"/>
        <v>38</v>
      </c>
      <c r="G13" s="16">
        <f t="shared" si="4"/>
        <v>5006</v>
      </c>
      <c r="H13" s="29">
        <f t="shared" si="5"/>
        <v>125</v>
      </c>
      <c r="I13" s="16">
        <f t="shared" si="6"/>
        <v>6089</v>
      </c>
      <c r="J13" s="29">
        <f t="shared" si="7"/>
        <v>304.45</v>
      </c>
      <c r="K13" s="31">
        <f t="shared" si="8"/>
        <v>447</v>
      </c>
      <c r="L13" s="16">
        <f t="shared" si="9"/>
        <v>8118</v>
      </c>
      <c r="N13" s="47"/>
    </row>
    <row r="14" spans="1:18" s="42" customFormat="1" ht="12.75" customHeight="1" x14ac:dyDescent="0.3">
      <c r="A14" s="48">
        <v>6</v>
      </c>
      <c r="B14" s="33">
        <v>37190</v>
      </c>
      <c r="C14" s="49">
        <f t="shared" si="0"/>
        <v>3099.1666666666665</v>
      </c>
      <c r="D14" s="49">
        <f t="shared" si="1"/>
        <v>3100</v>
      </c>
      <c r="E14" s="16">
        <f t="shared" si="2"/>
        <v>4649</v>
      </c>
      <c r="F14" s="29">
        <f t="shared" si="3"/>
        <v>43</v>
      </c>
      <c r="G14" s="16">
        <f t="shared" si="4"/>
        <v>5734</v>
      </c>
      <c r="H14" s="29">
        <f t="shared" si="5"/>
        <v>142</v>
      </c>
      <c r="I14" s="16">
        <f t="shared" si="6"/>
        <v>6974</v>
      </c>
      <c r="J14" s="29">
        <f t="shared" si="7"/>
        <v>348.70000000000005</v>
      </c>
      <c r="K14" s="31">
        <f t="shared" si="8"/>
        <v>510</v>
      </c>
      <c r="L14" s="16">
        <f t="shared" si="9"/>
        <v>9298</v>
      </c>
      <c r="N14" s="47"/>
    </row>
    <row r="15" spans="1:18" s="42" customFormat="1" ht="12.75" customHeight="1" x14ac:dyDescent="0.3">
      <c r="A15" s="48">
        <v>7</v>
      </c>
      <c r="B15" s="33">
        <v>41910</v>
      </c>
      <c r="C15" s="49">
        <f t="shared" si="0"/>
        <v>3492.5</v>
      </c>
      <c r="D15" s="49">
        <f t="shared" si="1"/>
        <v>3493</v>
      </c>
      <c r="E15" s="16">
        <f t="shared" si="2"/>
        <v>5239</v>
      </c>
      <c r="F15" s="29">
        <f t="shared" si="3"/>
        <v>49</v>
      </c>
      <c r="G15" s="16">
        <f t="shared" si="4"/>
        <v>6462</v>
      </c>
      <c r="H15" s="29">
        <f t="shared" si="5"/>
        <v>161</v>
      </c>
      <c r="I15" s="16">
        <f t="shared" si="6"/>
        <v>7859</v>
      </c>
      <c r="J15" s="29">
        <f t="shared" si="7"/>
        <v>392.95000000000005</v>
      </c>
      <c r="K15" s="31">
        <f t="shared" si="8"/>
        <v>577</v>
      </c>
      <c r="L15" s="16">
        <f t="shared" si="9"/>
        <v>10478</v>
      </c>
      <c r="N15" s="47"/>
    </row>
    <row r="16" spans="1:18" s="42" customFormat="1" ht="12.75" customHeight="1" x14ac:dyDescent="0.3">
      <c r="A16" s="48">
        <v>8</v>
      </c>
      <c r="B16" s="33">
        <v>46630</v>
      </c>
      <c r="C16" s="49">
        <f t="shared" si="0"/>
        <v>3885.8333333333335</v>
      </c>
      <c r="D16" s="49">
        <f t="shared" si="1"/>
        <v>3886</v>
      </c>
      <c r="E16" s="16">
        <f t="shared" si="2"/>
        <v>5829</v>
      </c>
      <c r="F16" s="29">
        <f t="shared" si="3"/>
        <v>54</v>
      </c>
      <c r="G16" s="16">
        <f t="shared" si="4"/>
        <v>7189</v>
      </c>
      <c r="H16" s="29">
        <f t="shared" si="5"/>
        <v>178</v>
      </c>
      <c r="I16" s="16">
        <f t="shared" si="6"/>
        <v>8744</v>
      </c>
      <c r="J16" s="29">
        <f t="shared" si="7"/>
        <v>437.20000000000005</v>
      </c>
      <c r="K16" s="31">
        <f t="shared" si="8"/>
        <v>640</v>
      </c>
      <c r="L16" s="16">
        <f t="shared" si="9"/>
        <v>11658</v>
      </c>
      <c r="N16" s="47"/>
    </row>
    <row r="17" spans="1:14" s="42" customFormat="1" ht="12.75" customHeight="1" x14ac:dyDescent="0.3">
      <c r="A17" s="48">
        <v>9</v>
      </c>
      <c r="B17" s="33">
        <v>51350</v>
      </c>
      <c r="C17" s="49">
        <f t="shared" si="0"/>
        <v>4279.166666666667</v>
      </c>
      <c r="D17" s="49">
        <f t="shared" si="1"/>
        <v>4280</v>
      </c>
      <c r="E17" s="16">
        <f t="shared" si="2"/>
        <v>6419</v>
      </c>
      <c r="F17" s="29">
        <f t="shared" si="3"/>
        <v>60</v>
      </c>
      <c r="G17" s="16">
        <f t="shared" si="4"/>
        <v>7917</v>
      </c>
      <c r="H17" s="29">
        <f t="shared" si="5"/>
        <v>197</v>
      </c>
      <c r="I17" s="16">
        <f t="shared" si="6"/>
        <v>9629</v>
      </c>
      <c r="J17" s="29">
        <f t="shared" si="7"/>
        <v>481.45000000000005</v>
      </c>
      <c r="K17" s="31">
        <f t="shared" si="8"/>
        <v>706</v>
      </c>
      <c r="L17" s="16">
        <f t="shared" si="9"/>
        <v>12838</v>
      </c>
      <c r="N17" s="47"/>
    </row>
    <row r="18" spans="1:14" s="42" customFormat="1" ht="12.75" customHeight="1" x14ac:dyDescent="0.3">
      <c r="A18" s="48">
        <v>10</v>
      </c>
      <c r="B18" s="33">
        <v>56070</v>
      </c>
      <c r="C18" s="49">
        <f t="shared" si="0"/>
        <v>4672.5</v>
      </c>
      <c r="D18" s="49">
        <f t="shared" si="1"/>
        <v>4673</v>
      </c>
      <c r="E18" s="16">
        <f t="shared" si="2"/>
        <v>7009</v>
      </c>
      <c r="F18" s="29">
        <f t="shared" si="3"/>
        <v>65</v>
      </c>
      <c r="G18" s="16">
        <f t="shared" si="4"/>
        <v>8645</v>
      </c>
      <c r="H18" s="29">
        <f t="shared" si="5"/>
        <v>215</v>
      </c>
      <c r="I18" s="16">
        <f t="shared" si="6"/>
        <v>10514</v>
      </c>
      <c r="J18" s="29">
        <f t="shared" si="7"/>
        <v>525.70000000000005</v>
      </c>
      <c r="K18" s="31">
        <f t="shared" si="8"/>
        <v>771</v>
      </c>
      <c r="L18" s="16">
        <f t="shared" si="9"/>
        <v>14018</v>
      </c>
      <c r="N18" s="47"/>
    </row>
    <row r="19" spans="1:14" s="42" customFormat="1" ht="12.75" customHeight="1" x14ac:dyDescent="0.3">
      <c r="A19" s="48">
        <v>11</v>
      </c>
      <c r="B19" s="33">
        <v>60790</v>
      </c>
      <c r="C19" s="49">
        <f t="shared" si="0"/>
        <v>5065.833333333333</v>
      </c>
      <c r="D19" s="49">
        <f t="shared" si="1"/>
        <v>5066</v>
      </c>
      <c r="E19" s="16">
        <f t="shared" si="2"/>
        <v>7599</v>
      </c>
      <c r="F19" s="29">
        <f t="shared" si="3"/>
        <v>71</v>
      </c>
      <c r="G19" s="16">
        <f t="shared" si="4"/>
        <v>9372</v>
      </c>
      <c r="H19" s="29">
        <f t="shared" si="5"/>
        <v>233</v>
      </c>
      <c r="I19" s="16">
        <f t="shared" si="6"/>
        <v>11399</v>
      </c>
      <c r="J19" s="29">
        <f t="shared" si="7"/>
        <v>569.95000000000005</v>
      </c>
      <c r="K19" s="31">
        <f t="shared" si="8"/>
        <v>836</v>
      </c>
      <c r="L19" s="16">
        <f t="shared" si="9"/>
        <v>15198</v>
      </c>
      <c r="N19" s="47"/>
    </row>
    <row r="20" spans="1:14" s="42" customFormat="1" ht="13.5" customHeight="1" x14ac:dyDescent="0.3">
      <c r="A20" s="48">
        <v>12</v>
      </c>
      <c r="B20" s="33">
        <v>65510</v>
      </c>
      <c r="C20" s="49">
        <f t="shared" si="0"/>
        <v>5459.166666666667</v>
      </c>
      <c r="D20" s="49">
        <f t="shared" si="1"/>
        <v>5460</v>
      </c>
      <c r="E20" s="16">
        <f t="shared" si="2"/>
        <v>8189</v>
      </c>
      <c r="F20" s="29">
        <f t="shared" si="3"/>
        <v>76</v>
      </c>
      <c r="G20" s="16">
        <f t="shared" si="4"/>
        <v>10100</v>
      </c>
      <c r="H20" s="29">
        <f t="shared" si="5"/>
        <v>251</v>
      </c>
      <c r="I20" s="16">
        <f t="shared" si="6"/>
        <v>12284</v>
      </c>
      <c r="J20" s="29">
        <f t="shared" si="7"/>
        <v>614.20000000000005</v>
      </c>
      <c r="K20" s="31">
        <f t="shared" si="8"/>
        <v>900</v>
      </c>
      <c r="L20" s="16">
        <f t="shared" si="9"/>
        <v>16378</v>
      </c>
      <c r="N20" s="47"/>
    </row>
    <row r="21" spans="1:14" ht="12.75" customHeight="1" x14ac:dyDescent="0.3">
      <c r="A21" s="17">
        <v>13</v>
      </c>
      <c r="B21" s="33">
        <v>70230</v>
      </c>
      <c r="C21" s="13">
        <f t="shared" si="0"/>
        <v>5852.5</v>
      </c>
      <c r="D21" s="13">
        <f t="shared" si="1"/>
        <v>5853</v>
      </c>
      <c r="E21" s="14">
        <f t="shared" si="2"/>
        <v>8779</v>
      </c>
      <c r="F21" s="29">
        <f t="shared" si="3"/>
        <v>82</v>
      </c>
      <c r="G21" s="14">
        <f t="shared" si="4"/>
        <v>10828</v>
      </c>
      <c r="H21" s="29">
        <f t="shared" si="5"/>
        <v>269</v>
      </c>
      <c r="I21" s="14">
        <f t="shared" si="6"/>
        <v>13169</v>
      </c>
      <c r="J21" s="29">
        <f t="shared" si="7"/>
        <v>658.45</v>
      </c>
      <c r="K21" s="31">
        <f t="shared" si="8"/>
        <v>965</v>
      </c>
      <c r="L21" s="14">
        <f t="shared" si="9"/>
        <v>17558</v>
      </c>
      <c r="N21" s="47"/>
    </row>
    <row r="22" spans="1:14" ht="12.75" customHeight="1" x14ac:dyDescent="0.3">
      <c r="A22" s="17">
        <v>14</v>
      </c>
      <c r="B22" s="33">
        <v>74950</v>
      </c>
      <c r="C22" s="13">
        <f t="shared" si="0"/>
        <v>6245.833333333333</v>
      </c>
      <c r="D22" s="13">
        <f t="shared" si="1"/>
        <v>6246</v>
      </c>
      <c r="E22" s="14">
        <f t="shared" si="2"/>
        <v>9369</v>
      </c>
      <c r="F22" s="29">
        <f t="shared" si="3"/>
        <v>87</v>
      </c>
      <c r="G22" s="14">
        <f t="shared" si="4"/>
        <v>11555</v>
      </c>
      <c r="H22" s="29">
        <f t="shared" si="5"/>
        <v>287</v>
      </c>
      <c r="I22" s="14">
        <f t="shared" si="6"/>
        <v>14054</v>
      </c>
      <c r="J22" s="29">
        <f t="shared" si="7"/>
        <v>702.7</v>
      </c>
      <c r="K22" s="31">
        <f t="shared" si="8"/>
        <v>1030</v>
      </c>
      <c r="L22" s="14">
        <f t="shared" si="9"/>
        <v>18738</v>
      </c>
      <c r="N22" s="47"/>
    </row>
    <row r="23" spans="1:14" ht="12.75" customHeight="1" x14ac:dyDescent="0.3">
      <c r="A23" s="17">
        <v>15</v>
      </c>
      <c r="B23" s="33">
        <v>79670</v>
      </c>
      <c r="C23" s="13">
        <f t="shared" si="0"/>
        <v>6639.166666666667</v>
      </c>
      <c r="D23" s="13">
        <f t="shared" si="1"/>
        <v>6640</v>
      </c>
      <c r="E23" s="14">
        <f t="shared" si="2"/>
        <v>9959</v>
      </c>
      <c r="F23" s="29">
        <f t="shared" si="3"/>
        <v>93</v>
      </c>
      <c r="G23" s="14">
        <f t="shared" si="4"/>
        <v>12283</v>
      </c>
      <c r="H23" s="29">
        <f t="shared" si="5"/>
        <v>305</v>
      </c>
      <c r="I23" s="14">
        <f t="shared" si="6"/>
        <v>14939</v>
      </c>
      <c r="J23" s="29">
        <f t="shared" si="7"/>
        <v>746.95</v>
      </c>
      <c r="K23" s="31">
        <f t="shared" si="8"/>
        <v>1095</v>
      </c>
      <c r="L23" s="14">
        <f t="shared" si="9"/>
        <v>19918</v>
      </c>
      <c r="N23" s="47"/>
    </row>
    <row r="24" spans="1:14" ht="12.75" customHeight="1" x14ac:dyDescent="0.3">
      <c r="A24" s="17">
        <v>16</v>
      </c>
      <c r="B24" s="33">
        <v>84390</v>
      </c>
      <c r="C24" s="13">
        <f t="shared" si="0"/>
        <v>7032.5</v>
      </c>
      <c r="D24" s="13">
        <f t="shared" si="1"/>
        <v>7033</v>
      </c>
      <c r="E24" s="14">
        <f t="shared" si="2"/>
        <v>10549</v>
      </c>
      <c r="F24" s="29">
        <f t="shared" si="3"/>
        <v>98</v>
      </c>
      <c r="G24" s="14">
        <f t="shared" si="4"/>
        <v>13011</v>
      </c>
      <c r="H24" s="29">
        <f t="shared" si="5"/>
        <v>323</v>
      </c>
      <c r="I24" s="14">
        <f t="shared" si="6"/>
        <v>15824</v>
      </c>
      <c r="J24" s="29">
        <f t="shared" si="7"/>
        <v>791.2</v>
      </c>
      <c r="K24" s="31">
        <f t="shared" si="8"/>
        <v>1159</v>
      </c>
      <c r="L24" s="14">
        <f t="shared" si="9"/>
        <v>21098</v>
      </c>
      <c r="N24" s="47"/>
    </row>
    <row r="25" spans="1:14" ht="12.75" customHeight="1" x14ac:dyDescent="0.3">
      <c r="A25" s="17">
        <v>17</v>
      </c>
      <c r="B25" s="33">
        <v>89110</v>
      </c>
      <c r="C25" s="13">
        <f t="shared" si="0"/>
        <v>7425.833333333333</v>
      </c>
      <c r="D25" s="13">
        <f t="shared" si="1"/>
        <v>7426</v>
      </c>
      <c r="E25" s="14">
        <f t="shared" si="2"/>
        <v>11139</v>
      </c>
      <c r="F25" s="29">
        <f t="shared" si="3"/>
        <v>104</v>
      </c>
      <c r="G25" s="14">
        <f t="shared" si="4"/>
        <v>13738</v>
      </c>
      <c r="H25" s="29">
        <f t="shared" si="5"/>
        <v>342</v>
      </c>
      <c r="I25" s="14">
        <f t="shared" si="6"/>
        <v>16709</v>
      </c>
      <c r="J25" s="29">
        <f t="shared" si="7"/>
        <v>835.45</v>
      </c>
      <c r="K25" s="31">
        <f t="shared" si="8"/>
        <v>1226</v>
      </c>
      <c r="L25" s="14">
        <f t="shared" si="9"/>
        <v>22278</v>
      </c>
      <c r="N25" s="47"/>
    </row>
    <row r="26" spans="1:14" ht="12.75" customHeight="1" x14ac:dyDescent="0.3">
      <c r="A26" s="17">
        <v>18</v>
      </c>
      <c r="B26" s="33">
        <v>93830</v>
      </c>
      <c r="C26" s="13">
        <f t="shared" si="0"/>
        <v>7819.166666666667</v>
      </c>
      <c r="D26" s="13">
        <f t="shared" si="1"/>
        <v>7820</v>
      </c>
      <c r="E26" s="14">
        <f t="shared" si="2"/>
        <v>11729</v>
      </c>
      <c r="F26" s="29">
        <f t="shared" si="3"/>
        <v>109</v>
      </c>
      <c r="G26" s="14">
        <f t="shared" si="4"/>
        <v>14466</v>
      </c>
      <c r="H26" s="29">
        <f t="shared" si="5"/>
        <v>359</v>
      </c>
      <c r="I26" s="14">
        <f t="shared" si="6"/>
        <v>17594</v>
      </c>
      <c r="J26" s="29">
        <f t="shared" si="7"/>
        <v>879.7</v>
      </c>
      <c r="K26" s="31">
        <f t="shared" si="8"/>
        <v>1289</v>
      </c>
      <c r="L26" s="14">
        <f t="shared" si="9"/>
        <v>23458</v>
      </c>
      <c r="N26" s="47"/>
    </row>
    <row r="27" spans="1:14" ht="12.75" customHeight="1" x14ac:dyDescent="0.3">
      <c r="A27" s="17">
        <v>19</v>
      </c>
      <c r="B27" s="33">
        <v>98550</v>
      </c>
      <c r="C27" s="13">
        <f t="shared" si="0"/>
        <v>8212.5</v>
      </c>
      <c r="D27" s="13">
        <f t="shared" si="1"/>
        <v>8213</v>
      </c>
      <c r="E27" s="14">
        <f t="shared" si="2"/>
        <v>12319</v>
      </c>
      <c r="F27" s="29">
        <f t="shared" si="3"/>
        <v>115</v>
      </c>
      <c r="G27" s="14">
        <f t="shared" si="4"/>
        <v>15194</v>
      </c>
      <c r="H27" s="29">
        <f t="shared" si="5"/>
        <v>378</v>
      </c>
      <c r="I27" s="14">
        <f t="shared" si="6"/>
        <v>18479</v>
      </c>
      <c r="J27" s="29">
        <f t="shared" si="7"/>
        <v>923.95</v>
      </c>
      <c r="K27" s="31">
        <f t="shared" si="8"/>
        <v>1355</v>
      </c>
      <c r="L27" s="14">
        <f t="shared" si="9"/>
        <v>24638</v>
      </c>
      <c r="N27" s="47"/>
    </row>
    <row r="28" spans="1:14" ht="12.75" customHeight="1" x14ac:dyDescent="0.3">
      <c r="A28" s="17">
        <v>20</v>
      </c>
      <c r="B28" s="33">
        <v>103270</v>
      </c>
      <c r="C28" s="13">
        <f t="shared" si="0"/>
        <v>8605.8333333333339</v>
      </c>
      <c r="D28" s="13">
        <f t="shared" si="1"/>
        <v>8606</v>
      </c>
      <c r="E28" s="14">
        <f t="shared" si="2"/>
        <v>12909</v>
      </c>
      <c r="F28" s="29">
        <f t="shared" si="3"/>
        <v>120</v>
      </c>
      <c r="G28" s="14">
        <f t="shared" si="4"/>
        <v>15921</v>
      </c>
      <c r="H28" s="29">
        <f t="shared" si="5"/>
        <v>395</v>
      </c>
      <c r="I28" s="14">
        <f t="shared" si="6"/>
        <v>19364</v>
      </c>
      <c r="J28" s="29">
        <f t="shared" si="7"/>
        <v>968.2</v>
      </c>
      <c r="K28" s="31">
        <f t="shared" si="8"/>
        <v>1419</v>
      </c>
      <c r="L28" s="14">
        <f t="shared" si="9"/>
        <v>25818</v>
      </c>
      <c r="N28" s="47"/>
    </row>
    <row r="29" spans="1:14" ht="12.75" customHeight="1" x14ac:dyDescent="0.3">
      <c r="A29" s="17">
        <v>21</v>
      </c>
      <c r="B29" s="33">
        <v>107990</v>
      </c>
      <c r="C29" s="13">
        <f t="shared" si="0"/>
        <v>8999.1666666666661</v>
      </c>
      <c r="D29" s="13">
        <f t="shared" si="1"/>
        <v>9000</v>
      </c>
      <c r="E29" s="14">
        <f t="shared" si="2"/>
        <v>13499</v>
      </c>
      <c r="F29" s="29">
        <f t="shared" si="3"/>
        <v>126</v>
      </c>
      <c r="G29" s="14">
        <f t="shared" si="4"/>
        <v>16649</v>
      </c>
      <c r="H29" s="29">
        <f t="shared" si="5"/>
        <v>414</v>
      </c>
      <c r="I29" s="14">
        <f t="shared" si="6"/>
        <v>20249</v>
      </c>
      <c r="J29" s="29">
        <f t="shared" si="7"/>
        <v>1012.45</v>
      </c>
      <c r="K29" s="31">
        <f t="shared" si="8"/>
        <v>1485</v>
      </c>
      <c r="L29" s="14">
        <f t="shared" si="9"/>
        <v>26998</v>
      </c>
      <c r="N29" s="47"/>
    </row>
    <row r="30" spans="1:14" ht="12.75" customHeight="1" x14ac:dyDescent="0.3">
      <c r="A30" s="17">
        <v>22</v>
      </c>
      <c r="B30" s="33">
        <v>112710</v>
      </c>
      <c r="C30" s="13">
        <f t="shared" si="0"/>
        <v>9392.5</v>
      </c>
      <c r="D30" s="13">
        <f t="shared" si="1"/>
        <v>9393</v>
      </c>
      <c r="E30" s="14">
        <f t="shared" si="2"/>
        <v>14089</v>
      </c>
      <c r="F30" s="29">
        <f t="shared" si="3"/>
        <v>132</v>
      </c>
      <c r="G30" s="14">
        <f t="shared" si="4"/>
        <v>17377</v>
      </c>
      <c r="H30" s="29">
        <f t="shared" si="5"/>
        <v>433</v>
      </c>
      <c r="I30" s="14">
        <f t="shared" si="6"/>
        <v>21134</v>
      </c>
      <c r="J30" s="29">
        <f t="shared" si="7"/>
        <v>1056.7</v>
      </c>
      <c r="K30" s="31">
        <f t="shared" si="8"/>
        <v>1551</v>
      </c>
      <c r="L30" s="14">
        <f t="shared" si="9"/>
        <v>28178</v>
      </c>
      <c r="N30" s="47"/>
    </row>
    <row r="32" spans="1:14" x14ac:dyDescent="0.3">
      <c r="E32" s="42"/>
      <c r="F32" s="42"/>
      <c r="G32" s="42"/>
      <c r="H32" s="42"/>
      <c r="I32" s="42"/>
      <c r="J32" s="42"/>
    </row>
    <row r="33" spans="1:10" ht="12.75" customHeight="1" x14ac:dyDescent="0.3">
      <c r="A33" s="35" t="s">
        <v>10</v>
      </c>
      <c r="B33" s="34"/>
      <c r="C33" s="34"/>
      <c r="D33" s="34"/>
      <c r="E33" s="43"/>
      <c r="F33" s="42" t="s">
        <v>16</v>
      </c>
      <c r="G33" s="43"/>
      <c r="H33" s="43"/>
      <c r="I33" s="42"/>
      <c r="J33" s="42"/>
    </row>
    <row r="34" spans="1:10" ht="12.75" customHeight="1" x14ac:dyDescent="0.3">
      <c r="A34" s="34"/>
      <c r="B34" s="35" t="s">
        <v>17</v>
      </c>
      <c r="C34" s="34"/>
      <c r="D34" s="34"/>
      <c r="E34" s="43"/>
      <c r="F34" s="42" t="s">
        <v>37</v>
      </c>
      <c r="G34" s="43"/>
      <c r="H34" s="43"/>
      <c r="I34" s="42"/>
      <c r="J34" s="42"/>
    </row>
    <row r="35" spans="1:10" ht="12.75" customHeight="1" x14ac:dyDescent="0.3">
      <c r="E35" s="42"/>
      <c r="F35" s="42"/>
      <c r="G35" s="42"/>
      <c r="H35" s="42"/>
      <c r="I35" s="42"/>
      <c r="J35" s="42"/>
    </row>
    <row r="36" spans="1:10" ht="12.75" customHeight="1" x14ac:dyDescent="0.3">
      <c r="A36" s="34"/>
      <c r="B36" s="35" t="s">
        <v>13</v>
      </c>
      <c r="C36" s="34"/>
      <c r="D36" s="34"/>
      <c r="E36" s="43"/>
      <c r="F36" s="42" t="s">
        <v>38</v>
      </c>
      <c r="G36" s="43"/>
      <c r="H36" s="43"/>
      <c r="I36" s="42"/>
      <c r="J36" s="42"/>
    </row>
    <row r="37" spans="1:10" ht="12.75" customHeight="1" x14ac:dyDescent="0.3">
      <c r="A37" s="34"/>
      <c r="B37" s="35" t="s">
        <v>11</v>
      </c>
      <c r="C37" s="35" t="s">
        <v>12</v>
      </c>
      <c r="D37" s="35" t="s">
        <v>26</v>
      </c>
      <c r="E37" s="43"/>
      <c r="F37" s="42" t="s">
        <v>18</v>
      </c>
      <c r="G37" s="42" t="s">
        <v>19</v>
      </c>
      <c r="H37" s="42" t="s">
        <v>27</v>
      </c>
      <c r="I37" s="42"/>
      <c r="J37" s="42"/>
    </row>
    <row r="38" spans="1:10" ht="12.75" customHeight="1" x14ac:dyDescent="0.3">
      <c r="E38" s="42"/>
      <c r="F38" s="42"/>
      <c r="G38" s="42"/>
      <c r="H38" s="42"/>
      <c r="I38" s="42"/>
      <c r="J38" s="42"/>
    </row>
    <row r="39" spans="1:10" ht="12.75" customHeight="1" x14ac:dyDescent="0.3">
      <c r="A39" s="34"/>
      <c r="B39" s="35" t="s">
        <v>15</v>
      </c>
      <c r="C39" s="34"/>
      <c r="D39" s="34"/>
      <c r="E39" s="43"/>
      <c r="F39" s="42" t="s">
        <v>39</v>
      </c>
      <c r="G39" s="43"/>
      <c r="H39" s="43"/>
      <c r="I39" s="42"/>
      <c r="J39" s="42"/>
    </row>
    <row r="40" spans="1:10" ht="12.75" customHeight="1" x14ac:dyDescent="0.3">
      <c r="A40" s="34"/>
      <c r="B40" s="35" t="s">
        <v>11</v>
      </c>
      <c r="C40" s="35" t="s">
        <v>12</v>
      </c>
      <c r="D40" s="35" t="s">
        <v>28</v>
      </c>
      <c r="E40" s="43"/>
      <c r="F40" s="42" t="s">
        <v>20</v>
      </c>
      <c r="G40" s="42" t="s">
        <v>12</v>
      </c>
      <c r="H40" s="42" t="s">
        <v>30</v>
      </c>
      <c r="I40" s="42"/>
      <c r="J40" s="42"/>
    </row>
    <row r="41" spans="1:10" ht="12.75" customHeight="1" x14ac:dyDescent="0.3">
      <c r="E41" s="42"/>
      <c r="F41" s="42"/>
      <c r="G41" s="42"/>
      <c r="H41" s="42"/>
      <c r="I41" s="42"/>
      <c r="J41" s="42"/>
    </row>
    <row r="42" spans="1:10" ht="12.75" customHeight="1" x14ac:dyDescent="0.3">
      <c r="A42" s="34"/>
      <c r="B42" s="35" t="s">
        <v>14</v>
      </c>
      <c r="C42" s="34"/>
      <c r="D42" s="34"/>
      <c r="E42" s="43"/>
      <c r="F42" s="42" t="s">
        <v>40</v>
      </c>
      <c r="G42" s="43"/>
      <c r="H42" s="43"/>
      <c r="I42" s="42"/>
      <c r="J42" s="42"/>
    </row>
    <row r="43" spans="1:10" ht="12.75" customHeight="1" x14ac:dyDescent="0.3">
      <c r="A43" s="34"/>
      <c r="B43" s="35" t="s">
        <v>11</v>
      </c>
      <c r="C43" s="35" t="s">
        <v>12</v>
      </c>
      <c r="D43" s="35" t="s">
        <v>29</v>
      </c>
      <c r="E43" s="43"/>
      <c r="F43" s="42" t="s">
        <v>11</v>
      </c>
      <c r="G43" s="42" t="s">
        <v>12</v>
      </c>
      <c r="H43" s="42" t="s">
        <v>29</v>
      </c>
      <c r="I43" s="42"/>
      <c r="J43" s="42"/>
    </row>
    <row r="44" spans="1:10" x14ac:dyDescent="0.3">
      <c r="E44" s="42"/>
      <c r="F44" s="42"/>
      <c r="G44" s="42"/>
      <c r="H44" s="42"/>
      <c r="I44" s="42"/>
      <c r="J44" s="42"/>
    </row>
    <row r="45" spans="1:10" ht="12.75" customHeight="1" x14ac:dyDescent="0.3">
      <c r="A45" s="34"/>
      <c r="B45" s="34"/>
      <c r="C45" s="37"/>
      <c r="D45" s="36"/>
      <c r="E45" s="44"/>
      <c r="F45" s="43"/>
      <c r="G45" s="43"/>
      <c r="H45" s="42"/>
      <c r="I45" s="42"/>
      <c r="J45" s="42"/>
    </row>
    <row r="46" spans="1:10" ht="12.75" customHeight="1" x14ac:dyDescent="0.3">
      <c r="A46" s="34" t="s">
        <v>41</v>
      </c>
      <c r="B46" s="34"/>
      <c r="C46" s="37"/>
      <c r="D46" s="36"/>
      <c r="E46" s="44"/>
      <c r="F46" s="43"/>
      <c r="G46" s="43"/>
      <c r="H46" s="42"/>
      <c r="I46" s="42"/>
      <c r="J46" s="42"/>
    </row>
    <row r="47" spans="1:10" ht="12.75" customHeight="1" x14ac:dyDescent="0.3">
      <c r="A47" s="42" t="s">
        <v>44</v>
      </c>
      <c r="B47" s="34"/>
      <c r="C47" s="37"/>
      <c r="D47" s="36"/>
      <c r="E47" s="44"/>
      <c r="F47" s="43"/>
      <c r="G47" s="43"/>
      <c r="H47" s="42"/>
      <c r="I47" s="42"/>
      <c r="J47" s="42"/>
    </row>
  </sheetData>
  <mergeCells count="3">
    <mergeCell ref="A1:L3"/>
    <mergeCell ref="A4:L5"/>
    <mergeCell ref="A6:L6"/>
  </mergeCells>
  <pageMargins left="0" right="0" top="0" bottom="0" header="0.17" footer="2.27"/>
  <pageSetup scale="92" orientation="landscape" horizontalDpi="300" r:id="rId1"/>
  <headerFooter alignWithMargins="0">
    <oddHeader>&amp;RAttachment #9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7"/>
  <sheetViews>
    <sheetView topLeftCell="A20" zoomScaleNormal="100" zoomScaleSheetLayoutView="100" workbookViewId="0">
      <selection activeCell="A47" sqref="A47"/>
    </sheetView>
  </sheetViews>
  <sheetFormatPr defaultColWidth="9.109375" defaultRowHeight="13.8" x14ac:dyDescent="0.3"/>
  <cols>
    <col min="1" max="3" width="9.33203125" style="35" customWidth="1"/>
    <col min="4" max="4" width="13.5546875" style="35" customWidth="1"/>
    <col min="5" max="5" width="9.33203125" style="35" customWidth="1"/>
    <col min="6" max="6" width="11.5546875" style="35" customWidth="1"/>
    <col min="7" max="7" width="9.88671875" style="35" customWidth="1"/>
    <col min="8" max="8" width="12" style="35" customWidth="1"/>
    <col min="9" max="10" width="9.88671875" style="35" customWidth="1"/>
    <col min="11" max="11" width="14.6640625" style="35" customWidth="1"/>
    <col min="12" max="12" width="9.88671875" style="35" customWidth="1"/>
    <col min="13" max="13" width="3.109375" style="35" customWidth="1"/>
    <col min="14" max="16" width="9.88671875" style="35" bestFit="1" customWidth="1"/>
    <col min="17" max="16384" width="9.109375" style="35"/>
  </cols>
  <sheetData>
    <row r="1" spans="1:18" x14ac:dyDescent="0.3">
      <c r="A1" s="66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</row>
    <row r="2" spans="1:18" x14ac:dyDescent="0.3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8" ht="24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8" x14ac:dyDescent="0.3">
      <c r="A4" s="72" t="s">
        <v>45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  <c r="M4" s="42"/>
      <c r="N4" s="42"/>
      <c r="O4" s="42"/>
      <c r="P4" s="42"/>
      <c r="Q4" s="42"/>
      <c r="R4" s="42"/>
    </row>
    <row r="5" spans="1:18" ht="15.75" customHeight="1" x14ac:dyDescent="0.3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4"/>
      <c r="M5" s="42"/>
      <c r="N5" s="42"/>
      <c r="O5" s="42"/>
      <c r="P5" s="42"/>
      <c r="Q5" s="42"/>
      <c r="R5" s="42"/>
    </row>
    <row r="6" spans="1:18" ht="14.4" thickBot="1" x14ac:dyDescent="0.35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7"/>
      <c r="M6" s="42"/>
      <c r="N6" s="42"/>
      <c r="O6" s="42"/>
      <c r="P6" s="42"/>
      <c r="Q6" s="42"/>
      <c r="R6" s="42"/>
    </row>
    <row r="7" spans="1:18" s="11" customFormat="1" ht="12.75" customHeight="1" x14ac:dyDescent="0.3">
      <c r="B7" s="19" t="s">
        <v>4</v>
      </c>
      <c r="C7" s="9" t="s">
        <v>5</v>
      </c>
      <c r="D7" s="9" t="s">
        <v>2</v>
      </c>
      <c r="E7" s="46">
        <v>1.5</v>
      </c>
      <c r="F7" s="28" t="s">
        <v>9</v>
      </c>
      <c r="G7" s="46">
        <v>1.85</v>
      </c>
      <c r="H7" s="28" t="s">
        <v>9</v>
      </c>
      <c r="I7" s="46">
        <v>2.25</v>
      </c>
      <c r="J7" s="28" t="s">
        <v>0</v>
      </c>
      <c r="K7" s="30" t="s">
        <v>24</v>
      </c>
      <c r="L7" s="10">
        <v>3</v>
      </c>
      <c r="M7" s="45"/>
      <c r="N7" s="47"/>
      <c r="O7" s="45"/>
      <c r="P7" s="45"/>
      <c r="Q7" s="45"/>
      <c r="R7" s="45"/>
    </row>
    <row r="8" spans="1:18" s="11" customFormat="1" ht="12.75" customHeight="1" x14ac:dyDescent="0.3">
      <c r="A8" s="21"/>
      <c r="B8" s="26"/>
      <c r="C8" s="27"/>
      <c r="D8" s="27"/>
      <c r="E8" s="9"/>
      <c r="F8" s="28"/>
      <c r="G8" s="9"/>
      <c r="H8" s="28"/>
      <c r="I8" s="9"/>
      <c r="J8" s="28">
        <v>0.05</v>
      </c>
      <c r="K8" s="30" t="s">
        <v>25</v>
      </c>
      <c r="L8" s="10"/>
      <c r="M8" s="45"/>
      <c r="N8" s="47"/>
      <c r="O8" s="45"/>
      <c r="P8" s="45"/>
      <c r="Q8" s="45"/>
      <c r="R8" s="45"/>
    </row>
    <row r="9" spans="1:18" ht="12.75" customHeight="1" x14ac:dyDescent="0.3">
      <c r="A9" s="12">
        <v>1</v>
      </c>
      <c r="B9" s="32">
        <v>13590</v>
      </c>
      <c r="C9" s="13">
        <f t="shared" ref="C9:C30" si="0">B9/12</f>
        <v>1132.5</v>
      </c>
      <c r="D9" s="13">
        <f t="shared" ref="D9:D30" si="1">ROUNDUP(C9,0)</f>
        <v>1133</v>
      </c>
      <c r="E9" s="14">
        <v>1823</v>
      </c>
      <c r="F9" s="29">
        <f t="shared" ref="F9:F30" si="2">ROUND((0.04*(+G9-+E9)),0)</f>
        <v>17</v>
      </c>
      <c r="G9" s="14">
        <v>2248</v>
      </c>
      <c r="H9" s="29">
        <f t="shared" ref="H9:H30" si="3">F9+ROUND(((I9-G9)*0.08),0)</f>
        <v>56</v>
      </c>
      <c r="I9" s="14">
        <v>2734</v>
      </c>
      <c r="J9" s="29">
        <f t="shared" ref="J9:J30" si="4">+I9*0.05</f>
        <v>136.70000000000002</v>
      </c>
      <c r="K9" s="31">
        <f t="shared" ref="K9:K30" si="5">F9+H9+ROUND(((L9-I9)*0.14),0)</f>
        <v>201</v>
      </c>
      <c r="L9" s="14">
        <v>3645</v>
      </c>
      <c r="M9" s="42"/>
      <c r="N9" s="47"/>
      <c r="O9" s="42"/>
      <c r="P9" s="42"/>
      <c r="Q9" s="42"/>
      <c r="R9" s="42"/>
    </row>
    <row r="10" spans="1:18" ht="12.75" customHeight="1" x14ac:dyDescent="0.3">
      <c r="A10" s="12">
        <v>2</v>
      </c>
      <c r="B10" s="33">
        <v>18310</v>
      </c>
      <c r="C10" s="13">
        <f t="shared" si="0"/>
        <v>1525.8333333333333</v>
      </c>
      <c r="D10" s="13">
        <f t="shared" si="1"/>
        <v>1526</v>
      </c>
      <c r="E10" s="14">
        <v>2465</v>
      </c>
      <c r="F10" s="29">
        <f t="shared" si="2"/>
        <v>23</v>
      </c>
      <c r="G10" s="14">
        <v>3041</v>
      </c>
      <c r="H10" s="29">
        <f t="shared" si="3"/>
        <v>76</v>
      </c>
      <c r="I10" s="14">
        <v>3698</v>
      </c>
      <c r="J10" s="29">
        <f t="shared" si="4"/>
        <v>184.9</v>
      </c>
      <c r="K10" s="31">
        <f t="shared" si="5"/>
        <v>271</v>
      </c>
      <c r="L10" s="14">
        <v>4930</v>
      </c>
      <c r="M10" s="42"/>
      <c r="N10" s="47"/>
      <c r="O10" s="42"/>
      <c r="P10" s="42"/>
      <c r="Q10" s="42"/>
      <c r="R10" s="42"/>
    </row>
    <row r="11" spans="1:18" ht="12.75" customHeight="1" x14ac:dyDescent="0.3">
      <c r="A11" s="12">
        <v>3</v>
      </c>
      <c r="B11" s="33">
        <v>23030</v>
      </c>
      <c r="C11" s="13">
        <f t="shared" si="0"/>
        <v>1919.1666666666667</v>
      </c>
      <c r="D11" s="13">
        <f t="shared" si="1"/>
        <v>1920</v>
      </c>
      <c r="E11" s="14">
        <v>3108</v>
      </c>
      <c r="F11" s="29">
        <f t="shared" si="2"/>
        <v>29</v>
      </c>
      <c r="G11" s="14">
        <v>3833</v>
      </c>
      <c r="H11" s="29">
        <f t="shared" si="3"/>
        <v>95</v>
      </c>
      <c r="I11" s="14">
        <v>4662</v>
      </c>
      <c r="J11" s="29">
        <f t="shared" si="4"/>
        <v>233.10000000000002</v>
      </c>
      <c r="K11" s="31">
        <f t="shared" si="5"/>
        <v>341</v>
      </c>
      <c r="L11" s="14">
        <v>6215</v>
      </c>
      <c r="M11" s="42"/>
      <c r="N11" s="47"/>
      <c r="O11" s="42"/>
      <c r="P11" s="42"/>
      <c r="Q11" s="42"/>
      <c r="R11" s="42"/>
    </row>
    <row r="12" spans="1:18" s="42" customFormat="1" ht="12.75" customHeight="1" x14ac:dyDescent="0.3">
      <c r="A12" s="48">
        <v>4</v>
      </c>
      <c r="B12" s="33">
        <v>27750</v>
      </c>
      <c r="C12" s="49">
        <f t="shared" si="0"/>
        <v>2312.5</v>
      </c>
      <c r="D12" s="49">
        <f t="shared" si="1"/>
        <v>2313</v>
      </c>
      <c r="E12" s="16">
        <v>3750</v>
      </c>
      <c r="F12" s="16">
        <f t="shared" si="2"/>
        <v>35</v>
      </c>
      <c r="G12" s="16">
        <v>4625</v>
      </c>
      <c r="H12" s="16">
        <f t="shared" si="3"/>
        <v>115</v>
      </c>
      <c r="I12" s="16">
        <v>5625</v>
      </c>
      <c r="J12" s="16">
        <f t="shared" si="4"/>
        <v>281.25</v>
      </c>
      <c r="K12" s="16">
        <f t="shared" si="5"/>
        <v>413</v>
      </c>
      <c r="L12" s="16">
        <v>7500</v>
      </c>
      <c r="N12" s="47"/>
    </row>
    <row r="13" spans="1:18" s="42" customFormat="1" ht="12.75" customHeight="1" x14ac:dyDescent="0.3">
      <c r="A13" s="48">
        <v>5</v>
      </c>
      <c r="B13" s="33">
        <v>32470</v>
      </c>
      <c r="C13" s="49">
        <f t="shared" si="0"/>
        <v>2705.8333333333335</v>
      </c>
      <c r="D13" s="49">
        <f t="shared" si="1"/>
        <v>2706</v>
      </c>
      <c r="E13" s="16">
        <v>4393</v>
      </c>
      <c r="F13" s="16">
        <f t="shared" si="2"/>
        <v>41</v>
      </c>
      <c r="G13" s="16">
        <v>5418</v>
      </c>
      <c r="H13" s="16">
        <f t="shared" si="3"/>
        <v>135</v>
      </c>
      <c r="I13" s="16">
        <v>6589</v>
      </c>
      <c r="J13" s="16">
        <f t="shared" si="4"/>
        <v>329.45000000000005</v>
      </c>
      <c r="K13" s="16">
        <f t="shared" si="5"/>
        <v>483</v>
      </c>
      <c r="L13" s="16">
        <v>8785</v>
      </c>
      <c r="N13" s="47"/>
    </row>
    <row r="14" spans="1:18" s="42" customFormat="1" ht="12.75" customHeight="1" x14ac:dyDescent="0.3">
      <c r="A14" s="48">
        <v>6</v>
      </c>
      <c r="B14" s="33">
        <v>37190</v>
      </c>
      <c r="C14" s="49">
        <f t="shared" si="0"/>
        <v>3099.1666666666665</v>
      </c>
      <c r="D14" s="49">
        <f t="shared" si="1"/>
        <v>3100</v>
      </c>
      <c r="E14" s="16">
        <v>5035</v>
      </c>
      <c r="F14" s="16">
        <f t="shared" si="2"/>
        <v>47</v>
      </c>
      <c r="G14" s="16">
        <v>6210</v>
      </c>
      <c r="H14" s="16">
        <f t="shared" si="3"/>
        <v>154</v>
      </c>
      <c r="I14" s="16">
        <v>7553</v>
      </c>
      <c r="J14" s="16">
        <f t="shared" si="4"/>
        <v>377.65000000000003</v>
      </c>
      <c r="K14" s="16">
        <f t="shared" si="5"/>
        <v>553</v>
      </c>
      <c r="L14" s="16">
        <v>10070</v>
      </c>
      <c r="N14" s="47"/>
    </row>
    <row r="15" spans="1:18" s="42" customFormat="1" ht="12.75" customHeight="1" x14ac:dyDescent="0.3">
      <c r="A15" s="48">
        <v>7</v>
      </c>
      <c r="B15" s="33">
        <v>41910</v>
      </c>
      <c r="C15" s="49">
        <f t="shared" si="0"/>
        <v>3492.5</v>
      </c>
      <c r="D15" s="49">
        <f t="shared" si="1"/>
        <v>3493</v>
      </c>
      <c r="E15" s="16">
        <v>5678</v>
      </c>
      <c r="F15" s="16">
        <f t="shared" si="2"/>
        <v>53</v>
      </c>
      <c r="G15" s="16">
        <v>7003</v>
      </c>
      <c r="H15" s="16">
        <f t="shared" si="3"/>
        <v>174</v>
      </c>
      <c r="I15" s="16">
        <v>8517</v>
      </c>
      <c r="J15" s="16">
        <f t="shared" si="4"/>
        <v>425.85</v>
      </c>
      <c r="K15" s="16">
        <f t="shared" si="5"/>
        <v>624</v>
      </c>
      <c r="L15" s="16">
        <v>11355</v>
      </c>
      <c r="N15" s="47"/>
    </row>
    <row r="16" spans="1:18" s="42" customFormat="1" ht="12.75" customHeight="1" x14ac:dyDescent="0.3">
      <c r="A16" s="48">
        <v>8</v>
      </c>
      <c r="B16" s="33">
        <v>46630</v>
      </c>
      <c r="C16" s="49">
        <f t="shared" si="0"/>
        <v>3885.8333333333335</v>
      </c>
      <c r="D16" s="49">
        <f t="shared" si="1"/>
        <v>3886</v>
      </c>
      <c r="E16" s="16">
        <v>6320</v>
      </c>
      <c r="F16" s="16">
        <f t="shared" si="2"/>
        <v>59</v>
      </c>
      <c r="G16" s="16">
        <v>7795</v>
      </c>
      <c r="H16" s="16">
        <f t="shared" si="3"/>
        <v>194</v>
      </c>
      <c r="I16" s="16">
        <v>9480</v>
      </c>
      <c r="J16" s="16">
        <f t="shared" si="4"/>
        <v>474</v>
      </c>
      <c r="K16" s="16">
        <f t="shared" si="5"/>
        <v>695</v>
      </c>
      <c r="L16" s="16">
        <v>12640</v>
      </c>
      <c r="N16" s="47"/>
    </row>
    <row r="17" spans="1:14" s="41" customFormat="1" ht="12.75" customHeight="1" x14ac:dyDescent="0.3">
      <c r="A17" s="50">
        <v>9</v>
      </c>
      <c r="B17" s="51">
        <v>51350</v>
      </c>
      <c r="C17" s="52">
        <f t="shared" si="0"/>
        <v>4279.166666666667</v>
      </c>
      <c r="D17" s="52">
        <f t="shared" si="1"/>
        <v>4280</v>
      </c>
      <c r="E17" s="53">
        <v>6963</v>
      </c>
      <c r="F17" s="53">
        <f t="shared" si="2"/>
        <v>65</v>
      </c>
      <c r="G17" s="53">
        <v>8588</v>
      </c>
      <c r="H17" s="53">
        <f t="shared" si="3"/>
        <v>213</v>
      </c>
      <c r="I17" s="53">
        <v>10444</v>
      </c>
      <c r="J17" s="53">
        <f t="shared" si="4"/>
        <v>522.20000000000005</v>
      </c>
      <c r="K17" s="53">
        <f t="shared" si="5"/>
        <v>765</v>
      </c>
      <c r="L17" s="53">
        <v>13925</v>
      </c>
      <c r="N17" s="54"/>
    </row>
    <row r="18" spans="1:14" s="42" customFormat="1" ht="12.75" customHeight="1" x14ac:dyDescent="0.3">
      <c r="A18" s="48">
        <v>10</v>
      </c>
      <c r="B18" s="33">
        <v>56070</v>
      </c>
      <c r="C18" s="49">
        <f t="shared" si="0"/>
        <v>4672.5</v>
      </c>
      <c r="D18" s="49">
        <f t="shared" si="1"/>
        <v>4673</v>
      </c>
      <c r="E18" s="16">
        <v>7605</v>
      </c>
      <c r="F18" s="29">
        <f t="shared" si="2"/>
        <v>71</v>
      </c>
      <c r="G18" s="16">
        <v>9380</v>
      </c>
      <c r="H18" s="29">
        <f t="shared" si="3"/>
        <v>233</v>
      </c>
      <c r="I18" s="16">
        <v>11408</v>
      </c>
      <c r="J18" s="29">
        <f t="shared" si="4"/>
        <v>570.4</v>
      </c>
      <c r="K18" s="31">
        <f t="shared" si="5"/>
        <v>836</v>
      </c>
      <c r="L18" s="16">
        <v>15210</v>
      </c>
      <c r="N18" s="47"/>
    </row>
    <row r="19" spans="1:14" s="42" customFormat="1" ht="12.75" customHeight="1" x14ac:dyDescent="0.3">
      <c r="A19" s="48">
        <v>11</v>
      </c>
      <c r="B19" s="33">
        <v>60790</v>
      </c>
      <c r="C19" s="49">
        <f t="shared" si="0"/>
        <v>5065.833333333333</v>
      </c>
      <c r="D19" s="49">
        <f t="shared" si="1"/>
        <v>5066</v>
      </c>
      <c r="E19" s="16">
        <v>8248</v>
      </c>
      <c r="F19" s="29">
        <f t="shared" si="2"/>
        <v>77</v>
      </c>
      <c r="G19" s="16">
        <v>10172</v>
      </c>
      <c r="H19" s="29">
        <f t="shared" si="3"/>
        <v>253</v>
      </c>
      <c r="I19" s="16">
        <v>12372</v>
      </c>
      <c r="J19" s="29">
        <f t="shared" si="4"/>
        <v>618.6</v>
      </c>
      <c r="K19" s="31">
        <f t="shared" si="5"/>
        <v>907</v>
      </c>
      <c r="L19" s="16">
        <v>16495</v>
      </c>
      <c r="N19" s="47"/>
    </row>
    <row r="20" spans="1:14" s="42" customFormat="1" ht="13.5" customHeight="1" x14ac:dyDescent="0.3">
      <c r="A20" s="48">
        <v>12</v>
      </c>
      <c r="B20" s="33">
        <v>65510</v>
      </c>
      <c r="C20" s="49">
        <f t="shared" si="0"/>
        <v>5459.166666666667</v>
      </c>
      <c r="D20" s="49">
        <f t="shared" si="1"/>
        <v>5460</v>
      </c>
      <c r="E20" s="16">
        <v>8890</v>
      </c>
      <c r="F20" s="29">
        <f t="shared" si="2"/>
        <v>83</v>
      </c>
      <c r="G20" s="16">
        <v>10965</v>
      </c>
      <c r="H20" s="29">
        <f t="shared" si="3"/>
        <v>273</v>
      </c>
      <c r="I20" s="16">
        <v>13335</v>
      </c>
      <c r="J20" s="29">
        <f t="shared" si="4"/>
        <v>666.75</v>
      </c>
      <c r="K20" s="31">
        <f t="shared" si="5"/>
        <v>978</v>
      </c>
      <c r="L20" s="16">
        <v>17780</v>
      </c>
      <c r="N20" s="47"/>
    </row>
    <row r="21" spans="1:14" ht="12.75" customHeight="1" x14ac:dyDescent="0.3">
      <c r="A21" s="17">
        <v>13</v>
      </c>
      <c r="B21" s="33">
        <v>70230</v>
      </c>
      <c r="C21" s="13">
        <f t="shared" si="0"/>
        <v>5852.5</v>
      </c>
      <c r="D21" s="13">
        <f t="shared" si="1"/>
        <v>5853</v>
      </c>
      <c r="E21" s="14">
        <v>9533</v>
      </c>
      <c r="F21" s="29">
        <f t="shared" si="2"/>
        <v>89</v>
      </c>
      <c r="G21" s="14">
        <v>11757</v>
      </c>
      <c r="H21" s="29">
        <f t="shared" si="3"/>
        <v>292</v>
      </c>
      <c r="I21" s="14">
        <v>14299</v>
      </c>
      <c r="J21" s="29">
        <f t="shared" si="4"/>
        <v>714.95</v>
      </c>
      <c r="K21" s="31">
        <f t="shared" si="5"/>
        <v>1048</v>
      </c>
      <c r="L21" s="14">
        <v>19065</v>
      </c>
      <c r="N21" s="47"/>
    </row>
    <row r="22" spans="1:14" ht="12.75" customHeight="1" x14ac:dyDescent="0.3">
      <c r="A22" s="17">
        <v>14</v>
      </c>
      <c r="B22" s="33">
        <v>74950</v>
      </c>
      <c r="C22" s="13">
        <f t="shared" si="0"/>
        <v>6245.833333333333</v>
      </c>
      <c r="D22" s="13">
        <f t="shared" si="1"/>
        <v>6246</v>
      </c>
      <c r="E22" s="14">
        <v>10175</v>
      </c>
      <c r="F22" s="29">
        <f t="shared" si="2"/>
        <v>95</v>
      </c>
      <c r="G22" s="14">
        <v>12550</v>
      </c>
      <c r="H22" s="29">
        <f t="shared" si="3"/>
        <v>312</v>
      </c>
      <c r="I22" s="14">
        <v>15263</v>
      </c>
      <c r="J22" s="29">
        <f t="shared" si="4"/>
        <v>763.15000000000009</v>
      </c>
      <c r="K22" s="31">
        <f t="shared" si="5"/>
        <v>1119</v>
      </c>
      <c r="L22" s="14">
        <v>20350</v>
      </c>
      <c r="N22" s="47"/>
    </row>
    <row r="23" spans="1:14" ht="12.75" customHeight="1" x14ac:dyDescent="0.3">
      <c r="A23" s="17">
        <v>15</v>
      </c>
      <c r="B23" s="33">
        <v>79670</v>
      </c>
      <c r="C23" s="13">
        <f t="shared" si="0"/>
        <v>6639.166666666667</v>
      </c>
      <c r="D23" s="13">
        <f t="shared" si="1"/>
        <v>6640</v>
      </c>
      <c r="E23" s="14">
        <v>10818</v>
      </c>
      <c r="F23" s="29">
        <f t="shared" si="2"/>
        <v>101</v>
      </c>
      <c r="G23" s="14">
        <v>13342</v>
      </c>
      <c r="H23" s="29">
        <f t="shared" si="3"/>
        <v>332</v>
      </c>
      <c r="I23" s="14">
        <v>16227</v>
      </c>
      <c r="J23" s="29">
        <f t="shared" si="4"/>
        <v>811.35</v>
      </c>
      <c r="K23" s="31">
        <f t="shared" si="5"/>
        <v>1190</v>
      </c>
      <c r="L23" s="14">
        <v>21635</v>
      </c>
      <c r="N23" s="47"/>
    </row>
    <row r="24" spans="1:14" ht="12.75" customHeight="1" x14ac:dyDescent="0.3">
      <c r="A24" s="17">
        <v>16</v>
      </c>
      <c r="B24" s="33">
        <v>84390</v>
      </c>
      <c r="C24" s="13">
        <f t="shared" si="0"/>
        <v>7032.5</v>
      </c>
      <c r="D24" s="13">
        <f t="shared" si="1"/>
        <v>7033</v>
      </c>
      <c r="E24" s="14">
        <v>11460</v>
      </c>
      <c r="F24" s="29">
        <f t="shared" si="2"/>
        <v>107</v>
      </c>
      <c r="G24" s="14">
        <v>14134</v>
      </c>
      <c r="H24" s="29">
        <f t="shared" si="3"/>
        <v>351</v>
      </c>
      <c r="I24" s="14">
        <v>17190</v>
      </c>
      <c r="J24" s="29">
        <f t="shared" si="4"/>
        <v>859.5</v>
      </c>
      <c r="K24" s="31">
        <f t="shared" si="5"/>
        <v>1260</v>
      </c>
      <c r="L24" s="14">
        <v>22920</v>
      </c>
      <c r="N24" s="47"/>
    </row>
    <row r="25" spans="1:14" ht="12.75" customHeight="1" x14ac:dyDescent="0.3">
      <c r="A25" s="17">
        <v>17</v>
      </c>
      <c r="B25" s="33">
        <v>89110</v>
      </c>
      <c r="C25" s="13">
        <f t="shared" si="0"/>
        <v>7425.833333333333</v>
      </c>
      <c r="D25" s="13">
        <f t="shared" si="1"/>
        <v>7426</v>
      </c>
      <c r="E25" s="14">
        <v>12103</v>
      </c>
      <c r="F25" s="29">
        <f t="shared" si="2"/>
        <v>113</v>
      </c>
      <c r="G25" s="14">
        <v>14927</v>
      </c>
      <c r="H25" s="29">
        <f t="shared" si="3"/>
        <v>371</v>
      </c>
      <c r="I25" s="14">
        <v>18154</v>
      </c>
      <c r="J25" s="29">
        <f t="shared" si="4"/>
        <v>907.7</v>
      </c>
      <c r="K25" s="31">
        <f t="shared" si="5"/>
        <v>1331</v>
      </c>
      <c r="L25" s="14">
        <v>24205</v>
      </c>
      <c r="N25" s="47"/>
    </row>
    <row r="26" spans="1:14" ht="12.75" customHeight="1" x14ac:dyDescent="0.3">
      <c r="A26" s="17">
        <v>18</v>
      </c>
      <c r="B26" s="33">
        <v>93830</v>
      </c>
      <c r="C26" s="13">
        <f t="shared" si="0"/>
        <v>7819.166666666667</v>
      </c>
      <c r="D26" s="13">
        <f t="shared" si="1"/>
        <v>7820</v>
      </c>
      <c r="E26" s="14">
        <v>12745</v>
      </c>
      <c r="F26" s="29">
        <f t="shared" si="2"/>
        <v>119</v>
      </c>
      <c r="G26" s="14">
        <v>15719</v>
      </c>
      <c r="H26" s="29">
        <f t="shared" si="3"/>
        <v>391</v>
      </c>
      <c r="I26" s="14">
        <v>19118</v>
      </c>
      <c r="J26" s="29">
        <f t="shared" si="4"/>
        <v>955.90000000000009</v>
      </c>
      <c r="K26" s="31">
        <f t="shared" si="5"/>
        <v>1402</v>
      </c>
      <c r="L26" s="14">
        <v>25490</v>
      </c>
      <c r="N26" s="47"/>
    </row>
    <row r="27" spans="1:14" ht="12.75" customHeight="1" x14ac:dyDescent="0.3">
      <c r="A27" s="17">
        <v>19</v>
      </c>
      <c r="B27" s="33">
        <v>98550</v>
      </c>
      <c r="C27" s="13">
        <f t="shared" si="0"/>
        <v>8212.5</v>
      </c>
      <c r="D27" s="13">
        <f t="shared" si="1"/>
        <v>8213</v>
      </c>
      <c r="E27" s="14">
        <v>13388</v>
      </c>
      <c r="F27" s="29">
        <f t="shared" si="2"/>
        <v>125</v>
      </c>
      <c r="G27" s="14">
        <v>16512</v>
      </c>
      <c r="H27" s="29">
        <f t="shared" si="3"/>
        <v>411</v>
      </c>
      <c r="I27" s="14">
        <v>20082</v>
      </c>
      <c r="J27" s="29">
        <f t="shared" si="4"/>
        <v>1004.1</v>
      </c>
      <c r="K27" s="31">
        <f t="shared" si="5"/>
        <v>1473</v>
      </c>
      <c r="L27" s="14">
        <v>26775</v>
      </c>
      <c r="N27" s="47"/>
    </row>
    <row r="28" spans="1:14" ht="12.75" customHeight="1" x14ac:dyDescent="0.3">
      <c r="A28" s="17">
        <v>20</v>
      </c>
      <c r="B28" s="33">
        <v>103270</v>
      </c>
      <c r="C28" s="13">
        <f t="shared" si="0"/>
        <v>8605.8333333333339</v>
      </c>
      <c r="D28" s="13">
        <f t="shared" si="1"/>
        <v>8606</v>
      </c>
      <c r="E28" s="14">
        <v>14030</v>
      </c>
      <c r="F28" s="29">
        <f t="shared" si="2"/>
        <v>131</v>
      </c>
      <c r="G28" s="14">
        <v>17304</v>
      </c>
      <c r="H28" s="29">
        <f t="shared" si="3"/>
        <v>430</v>
      </c>
      <c r="I28" s="14">
        <v>21045</v>
      </c>
      <c r="J28" s="29">
        <f t="shared" si="4"/>
        <v>1052.25</v>
      </c>
      <c r="K28" s="31">
        <f t="shared" si="5"/>
        <v>1543</v>
      </c>
      <c r="L28" s="14">
        <v>28060</v>
      </c>
      <c r="N28" s="47"/>
    </row>
    <row r="29" spans="1:14" ht="12.75" customHeight="1" x14ac:dyDescent="0.3">
      <c r="A29" s="17">
        <v>21</v>
      </c>
      <c r="B29" s="33">
        <v>107990</v>
      </c>
      <c r="C29" s="13">
        <f t="shared" si="0"/>
        <v>8999.1666666666661</v>
      </c>
      <c r="D29" s="13">
        <f t="shared" si="1"/>
        <v>9000</v>
      </c>
      <c r="E29" s="14">
        <v>14673</v>
      </c>
      <c r="F29" s="29">
        <f t="shared" si="2"/>
        <v>137</v>
      </c>
      <c r="G29" s="14">
        <v>18097</v>
      </c>
      <c r="H29" s="29">
        <f t="shared" si="3"/>
        <v>450</v>
      </c>
      <c r="I29" s="14">
        <v>22009</v>
      </c>
      <c r="J29" s="29">
        <f t="shared" si="4"/>
        <v>1100.45</v>
      </c>
      <c r="K29" s="31">
        <f t="shared" si="5"/>
        <v>1614</v>
      </c>
      <c r="L29" s="14">
        <v>29345</v>
      </c>
      <c r="N29" s="47"/>
    </row>
    <row r="30" spans="1:14" ht="12.75" customHeight="1" x14ac:dyDescent="0.3">
      <c r="A30" s="17">
        <v>22</v>
      </c>
      <c r="B30" s="33">
        <v>112710</v>
      </c>
      <c r="C30" s="13">
        <f t="shared" si="0"/>
        <v>9392.5</v>
      </c>
      <c r="D30" s="13">
        <f t="shared" si="1"/>
        <v>9393</v>
      </c>
      <c r="E30" s="14">
        <v>15315</v>
      </c>
      <c r="F30" s="29">
        <f t="shared" si="2"/>
        <v>143</v>
      </c>
      <c r="G30" s="14">
        <v>18889</v>
      </c>
      <c r="H30" s="29">
        <f t="shared" si="3"/>
        <v>470</v>
      </c>
      <c r="I30" s="14">
        <v>22973</v>
      </c>
      <c r="J30" s="29">
        <f t="shared" si="4"/>
        <v>1148.6500000000001</v>
      </c>
      <c r="K30" s="31">
        <f t="shared" si="5"/>
        <v>1685</v>
      </c>
      <c r="L30" s="14">
        <v>30630</v>
      </c>
      <c r="N30" s="47"/>
    </row>
    <row r="32" spans="1:14" x14ac:dyDescent="0.3">
      <c r="E32" s="42"/>
      <c r="F32" s="42"/>
      <c r="G32" s="42"/>
      <c r="H32" s="42"/>
      <c r="I32" s="42"/>
      <c r="J32" s="42"/>
    </row>
    <row r="33" spans="1:10" ht="12.75" customHeight="1" x14ac:dyDescent="0.3">
      <c r="A33" s="35" t="s">
        <v>10</v>
      </c>
      <c r="B33" s="34"/>
      <c r="C33" s="34"/>
      <c r="D33" s="34"/>
      <c r="E33" s="43"/>
      <c r="F33" s="42" t="s">
        <v>16</v>
      </c>
      <c r="G33" s="43"/>
      <c r="H33" s="43"/>
      <c r="I33" s="42"/>
      <c r="J33" s="42"/>
    </row>
    <row r="34" spans="1:10" ht="12.75" customHeight="1" x14ac:dyDescent="0.3">
      <c r="A34" s="34"/>
      <c r="B34" s="35" t="s">
        <v>17</v>
      </c>
      <c r="C34" s="34"/>
      <c r="D34" s="34"/>
      <c r="E34" s="43"/>
      <c r="F34" s="42" t="s">
        <v>37</v>
      </c>
      <c r="G34" s="43"/>
      <c r="H34" s="43"/>
      <c r="I34" s="42"/>
      <c r="J34" s="42"/>
    </row>
    <row r="35" spans="1:10" ht="12.75" customHeight="1" x14ac:dyDescent="0.3">
      <c r="E35" s="42"/>
      <c r="F35" s="42"/>
      <c r="G35" s="42"/>
      <c r="H35" s="42"/>
      <c r="I35" s="42"/>
      <c r="J35" s="42"/>
    </row>
    <row r="36" spans="1:10" ht="12.75" customHeight="1" x14ac:dyDescent="0.3">
      <c r="A36" s="34"/>
      <c r="B36" s="35" t="s">
        <v>13</v>
      </c>
      <c r="C36" s="34"/>
      <c r="D36" s="34"/>
      <c r="E36" s="43"/>
      <c r="F36" s="42" t="s">
        <v>38</v>
      </c>
      <c r="G36" s="43"/>
      <c r="H36" s="43"/>
      <c r="I36" s="42"/>
      <c r="J36" s="42"/>
    </row>
    <row r="37" spans="1:10" ht="12.75" customHeight="1" x14ac:dyDescent="0.3">
      <c r="A37" s="34"/>
      <c r="B37" s="35" t="s">
        <v>11</v>
      </c>
      <c r="C37" s="35" t="s">
        <v>12</v>
      </c>
      <c r="D37" s="35" t="s">
        <v>26</v>
      </c>
      <c r="E37" s="43"/>
      <c r="F37" s="42" t="s">
        <v>18</v>
      </c>
      <c r="G37" s="42" t="s">
        <v>19</v>
      </c>
      <c r="H37" s="42" t="s">
        <v>27</v>
      </c>
      <c r="I37" s="42"/>
      <c r="J37" s="42"/>
    </row>
    <row r="38" spans="1:10" ht="12.75" customHeight="1" x14ac:dyDescent="0.3">
      <c r="E38" s="42"/>
      <c r="F38" s="42"/>
      <c r="G38" s="42"/>
      <c r="H38" s="42"/>
      <c r="I38" s="42"/>
      <c r="J38" s="42"/>
    </row>
    <row r="39" spans="1:10" ht="12.75" customHeight="1" x14ac:dyDescent="0.3">
      <c r="A39" s="34"/>
      <c r="B39" s="35" t="s">
        <v>15</v>
      </c>
      <c r="C39" s="34"/>
      <c r="D39" s="34"/>
      <c r="E39" s="43"/>
      <c r="F39" s="42" t="s">
        <v>39</v>
      </c>
      <c r="G39" s="43"/>
      <c r="H39" s="43"/>
      <c r="I39" s="42"/>
      <c r="J39" s="42"/>
    </row>
    <row r="40" spans="1:10" ht="12.75" customHeight="1" x14ac:dyDescent="0.3">
      <c r="A40" s="34"/>
      <c r="B40" s="35" t="s">
        <v>11</v>
      </c>
      <c r="C40" s="35" t="s">
        <v>12</v>
      </c>
      <c r="D40" s="35" t="s">
        <v>28</v>
      </c>
      <c r="E40" s="43"/>
      <c r="F40" s="42" t="s">
        <v>20</v>
      </c>
      <c r="G40" s="42" t="s">
        <v>12</v>
      </c>
      <c r="H40" s="42" t="s">
        <v>30</v>
      </c>
      <c r="I40" s="42"/>
      <c r="J40" s="42"/>
    </row>
    <row r="41" spans="1:10" ht="12.75" customHeight="1" x14ac:dyDescent="0.3">
      <c r="E41" s="42"/>
      <c r="F41" s="42"/>
      <c r="G41" s="42"/>
      <c r="H41" s="42"/>
      <c r="I41" s="42"/>
      <c r="J41" s="42"/>
    </row>
    <row r="42" spans="1:10" ht="12.75" customHeight="1" x14ac:dyDescent="0.3">
      <c r="A42" s="34"/>
      <c r="B42" s="35" t="s">
        <v>14</v>
      </c>
      <c r="C42" s="34"/>
      <c r="D42" s="34"/>
      <c r="E42" s="43"/>
      <c r="F42" s="42" t="s">
        <v>40</v>
      </c>
      <c r="G42" s="43"/>
      <c r="H42" s="43"/>
      <c r="I42" s="42"/>
      <c r="J42" s="42"/>
    </row>
    <row r="43" spans="1:10" ht="12.75" customHeight="1" x14ac:dyDescent="0.3">
      <c r="A43" s="34"/>
      <c r="B43" s="35" t="s">
        <v>11</v>
      </c>
      <c r="C43" s="35" t="s">
        <v>12</v>
      </c>
      <c r="D43" s="35" t="s">
        <v>29</v>
      </c>
      <c r="E43" s="43"/>
      <c r="F43" s="42" t="s">
        <v>11</v>
      </c>
      <c r="G43" s="42" t="s">
        <v>12</v>
      </c>
      <c r="H43" s="42" t="s">
        <v>29</v>
      </c>
      <c r="I43" s="42"/>
      <c r="J43" s="42"/>
    </row>
    <row r="44" spans="1:10" x14ac:dyDescent="0.3">
      <c r="E44" s="42"/>
      <c r="F44" s="42"/>
      <c r="G44" s="42"/>
      <c r="H44" s="42"/>
      <c r="I44" s="42"/>
      <c r="J44" s="42"/>
    </row>
    <row r="45" spans="1:10" ht="12.75" customHeight="1" x14ac:dyDescent="0.3">
      <c r="A45" s="34"/>
      <c r="B45" s="34"/>
      <c r="C45" s="37"/>
      <c r="D45" s="36"/>
      <c r="E45" s="44"/>
      <c r="F45" s="43"/>
      <c r="G45" s="43"/>
      <c r="H45" s="42"/>
      <c r="I45" s="42"/>
      <c r="J45" s="42"/>
    </row>
    <row r="46" spans="1:10" ht="12.75" customHeight="1" x14ac:dyDescent="0.3">
      <c r="A46" s="34" t="s">
        <v>41</v>
      </c>
      <c r="B46" s="34"/>
      <c r="C46" s="37"/>
      <c r="D46" s="36"/>
      <c r="E46" s="44"/>
      <c r="F46" s="43"/>
      <c r="G46" s="43"/>
      <c r="H46" s="42"/>
      <c r="I46" s="42"/>
      <c r="J46" s="42"/>
    </row>
    <row r="47" spans="1:10" ht="12.75" customHeight="1" x14ac:dyDescent="0.3">
      <c r="A47" s="42" t="s">
        <v>46</v>
      </c>
      <c r="B47" s="34"/>
      <c r="C47" s="37"/>
      <c r="D47" s="36"/>
      <c r="E47" s="44"/>
      <c r="F47" s="43"/>
      <c r="G47" s="43"/>
      <c r="H47" s="42"/>
      <c r="I47" s="42"/>
      <c r="J47" s="42"/>
    </row>
  </sheetData>
  <mergeCells count="3">
    <mergeCell ref="A1:L3"/>
    <mergeCell ref="A4:L5"/>
    <mergeCell ref="A6:L6"/>
  </mergeCells>
  <pageMargins left="0" right="0" top="0" bottom="0" header="0.17" footer="2.27"/>
  <pageSetup scale="92" orientation="landscape" horizontalDpi="300" r:id="rId1"/>
  <headerFooter alignWithMargins="0">
    <oddHeader>&amp;RAttachment #9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7"/>
  <sheetViews>
    <sheetView tabSelected="1" topLeftCell="A12" zoomScaleNormal="100" zoomScaleSheetLayoutView="100" workbookViewId="0">
      <selection activeCell="P12" sqref="P12"/>
    </sheetView>
  </sheetViews>
  <sheetFormatPr defaultColWidth="9.109375" defaultRowHeight="13.8" x14ac:dyDescent="0.3"/>
  <cols>
    <col min="1" max="3" width="9.33203125" style="35" customWidth="1"/>
    <col min="4" max="4" width="13.5546875" style="35" customWidth="1"/>
    <col min="5" max="5" width="9.33203125" style="35" customWidth="1"/>
    <col min="6" max="6" width="11.5546875" style="35" customWidth="1"/>
    <col min="7" max="7" width="9.88671875" style="35" customWidth="1"/>
    <col min="8" max="8" width="12" style="35" customWidth="1"/>
    <col min="9" max="10" width="9.88671875" style="35" customWidth="1"/>
    <col min="11" max="11" width="14.6640625" style="35" customWidth="1"/>
    <col min="12" max="12" width="9.88671875" style="35" customWidth="1"/>
    <col min="13" max="13" width="3.109375" style="35" customWidth="1"/>
    <col min="14" max="16" width="9.88671875" style="35" bestFit="1" customWidth="1"/>
    <col min="17" max="16384" width="9.109375" style="35"/>
  </cols>
  <sheetData>
    <row r="1" spans="1:18" x14ac:dyDescent="0.3">
      <c r="A1" s="66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</row>
    <row r="2" spans="1:18" x14ac:dyDescent="0.3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8" ht="24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8" x14ac:dyDescent="0.3">
      <c r="A4" s="72" t="s">
        <v>48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  <c r="M4" s="42"/>
      <c r="N4" s="42"/>
      <c r="O4" s="42"/>
      <c r="P4" s="42"/>
      <c r="Q4" s="42"/>
      <c r="R4" s="42"/>
    </row>
    <row r="5" spans="1:18" ht="15.75" customHeight="1" x14ac:dyDescent="0.3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4"/>
      <c r="M5" s="42"/>
      <c r="N5" s="42"/>
      <c r="O5" s="42"/>
      <c r="P5" s="42"/>
      <c r="Q5" s="42"/>
      <c r="R5" s="42"/>
    </row>
    <row r="6" spans="1:18" ht="14.4" thickBot="1" x14ac:dyDescent="0.35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7"/>
      <c r="M6" s="42"/>
      <c r="N6" s="42"/>
      <c r="O6" s="42"/>
      <c r="P6" s="42"/>
      <c r="Q6" s="42"/>
      <c r="R6" s="42"/>
    </row>
    <row r="7" spans="1:18" s="11" customFormat="1" ht="12.75" customHeight="1" x14ac:dyDescent="0.3">
      <c r="B7" s="19" t="s">
        <v>4</v>
      </c>
      <c r="C7" s="9" t="s">
        <v>5</v>
      </c>
      <c r="D7" s="9" t="s">
        <v>2</v>
      </c>
      <c r="E7" s="46">
        <v>1.5</v>
      </c>
      <c r="F7" s="28" t="s">
        <v>9</v>
      </c>
      <c r="G7" s="46">
        <v>1.85</v>
      </c>
      <c r="H7" s="28" t="s">
        <v>9</v>
      </c>
      <c r="I7" s="46">
        <v>2.25</v>
      </c>
      <c r="J7" s="28" t="s">
        <v>0</v>
      </c>
      <c r="K7" s="30" t="s">
        <v>24</v>
      </c>
      <c r="L7" s="10">
        <v>3</v>
      </c>
      <c r="M7" s="45"/>
      <c r="N7" s="47"/>
      <c r="O7" s="45"/>
      <c r="P7" s="45"/>
      <c r="Q7" s="45"/>
      <c r="R7" s="45"/>
    </row>
    <row r="8" spans="1:18" s="11" customFormat="1" ht="12.75" customHeight="1" x14ac:dyDescent="0.3">
      <c r="A8" s="21"/>
      <c r="B8" s="26"/>
      <c r="C8" s="27"/>
      <c r="D8" s="27"/>
      <c r="E8" s="9"/>
      <c r="F8" s="28"/>
      <c r="G8" s="9"/>
      <c r="H8" s="28"/>
      <c r="I8" s="9"/>
      <c r="J8" s="28">
        <v>0.05</v>
      </c>
      <c r="K8" s="30" t="s">
        <v>25</v>
      </c>
      <c r="L8" s="10"/>
      <c r="M8" s="45"/>
      <c r="N8" s="47"/>
      <c r="O8" s="45"/>
      <c r="P8" s="45"/>
      <c r="Q8" s="45"/>
      <c r="R8" s="45"/>
    </row>
    <row r="9" spans="1:18" ht="12.75" customHeight="1" x14ac:dyDescent="0.3">
      <c r="A9" s="12">
        <v>1</v>
      </c>
      <c r="B9" s="32">
        <v>13590</v>
      </c>
      <c r="C9" s="13">
        <f t="shared" ref="C9:C30" si="0">B9/12</f>
        <v>1132.5</v>
      </c>
      <c r="D9" s="13">
        <f t="shared" ref="D9:D30" si="1">ROUNDUP(C9,0)</f>
        <v>1133</v>
      </c>
      <c r="E9" s="14">
        <v>1883</v>
      </c>
      <c r="F9" s="29">
        <f t="shared" ref="F9:F30" si="2">ROUND((0.04*(+G9-+E9)),0)</f>
        <v>18</v>
      </c>
      <c r="G9" s="14">
        <v>2322</v>
      </c>
      <c r="H9" s="29">
        <f t="shared" ref="H9:H30" si="3">F9+ROUND(((I9-G9)*0.08),0)</f>
        <v>58</v>
      </c>
      <c r="I9" s="14">
        <v>2824</v>
      </c>
      <c r="J9" s="29">
        <f t="shared" ref="J9:J30" si="4">+I9*0.05</f>
        <v>141.20000000000002</v>
      </c>
      <c r="K9" s="31">
        <f t="shared" ref="K9:K30" si="5">F9+H9+ROUND(((L9-I9)*0.14),0)</f>
        <v>208</v>
      </c>
      <c r="L9" s="14">
        <v>3765</v>
      </c>
      <c r="M9" s="42"/>
      <c r="N9" s="47"/>
      <c r="O9" s="42"/>
      <c r="P9" s="42"/>
      <c r="Q9" s="42"/>
      <c r="R9" s="42"/>
    </row>
    <row r="10" spans="1:18" ht="12.75" customHeight="1" x14ac:dyDescent="0.3">
      <c r="A10" s="12">
        <v>2</v>
      </c>
      <c r="B10" s="33">
        <v>18310</v>
      </c>
      <c r="C10" s="13">
        <f t="shared" si="0"/>
        <v>1525.8333333333333</v>
      </c>
      <c r="D10" s="13">
        <f t="shared" si="1"/>
        <v>1526</v>
      </c>
      <c r="E10" s="14">
        <v>2555</v>
      </c>
      <c r="F10" s="29">
        <f t="shared" si="2"/>
        <v>24</v>
      </c>
      <c r="G10" s="14">
        <v>3152</v>
      </c>
      <c r="H10" s="29">
        <f t="shared" si="3"/>
        <v>78</v>
      </c>
      <c r="I10" s="14">
        <v>3833</v>
      </c>
      <c r="J10" s="29">
        <f t="shared" si="4"/>
        <v>191.65</v>
      </c>
      <c r="K10" s="31">
        <f t="shared" si="5"/>
        <v>281</v>
      </c>
      <c r="L10" s="14">
        <v>5110</v>
      </c>
      <c r="M10" s="42"/>
      <c r="N10" s="47"/>
      <c r="O10" s="42"/>
      <c r="P10" s="42"/>
      <c r="Q10" s="42"/>
      <c r="R10" s="42"/>
    </row>
    <row r="11" spans="1:18" ht="12.75" customHeight="1" x14ac:dyDescent="0.3">
      <c r="A11" s="12">
        <v>3</v>
      </c>
      <c r="B11" s="33">
        <v>23030</v>
      </c>
      <c r="C11" s="13">
        <f t="shared" si="0"/>
        <v>1919.1666666666667</v>
      </c>
      <c r="D11" s="13">
        <f t="shared" si="1"/>
        <v>1920</v>
      </c>
      <c r="E11" s="14">
        <v>3228</v>
      </c>
      <c r="F11" s="29">
        <f t="shared" si="2"/>
        <v>30</v>
      </c>
      <c r="G11" s="14">
        <v>3981</v>
      </c>
      <c r="H11" s="29">
        <f t="shared" si="3"/>
        <v>99</v>
      </c>
      <c r="I11" s="14">
        <v>4842</v>
      </c>
      <c r="J11" s="29">
        <f t="shared" si="4"/>
        <v>242.10000000000002</v>
      </c>
      <c r="K11" s="31">
        <f t="shared" si="5"/>
        <v>355</v>
      </c>
      <c r="L11" s="14">
        <v>6455</v>
      </c>
      <c r="M11" s="42"/>
      <c r="N11" s="47"/>
      <c r="O11" s="42"/>
      <c r="P11" s="42"/>
      <c r="Q11" s="42"/>
      <c r="R11" s="42"/>
    </row>
    <row r="12" spans="1:18" s="42" customFormat="1" ht="12.75" customHeight="1" x14ac:dyDescent="0.3">
      <c r="A12" s="48">
        <v>4</v>
      </c>
      <c r="B12" s="33">
        <v>27750</v>
      </c>
      <c r="C12" s="49">
        <f t="shared" si="0"/>
        <v>2312.5</v>
      </c>
      <c r="D12" s="49">
        <f t="shared" si="1"/>
        <v>2313</v>
      </c>
      <c r="E12" s="16">
        <v>3900</v>
      </c>
      <c r="F12" s="16">
        <f t="shared" si="2"/>
        <v>36</v>
      </c>
      <c r="G12" s="16">
        <v>4810</v>
      </c>
      <c r="H12" s="16">
        <f t="shared" si="3"/>
        <v>119</v>
      </c>
      <c r="I12" s="16">
        <v>5850</v>
      </c>
      <c r="J12" s="16">
        <f t="shared" si="4"/>
        <v>292.5</v>
      </c>
      <c r="K12" s="16">
        <f t="shared" si="5"/>
        <v>428</v>
      </c>
      <c r="L12" s="16">
        <v>7800</v>
      </c>
      <c r="N12" s="47"/>
    </row>
    <row r="13" spans="1:18" s="42" customFormat="1" ht="12.75" customHeight="1" x14ac:dyDescent="0.3">
      <c r="A13" s="48">
        <v>5</v>
      </c>
      <c r="B13" s="33">
        <v>32470</v>
      </c>
      <c r="C13" s="49">
        <f t="shared" si="0"/>
        <v>2705.8333333333335</v>
      </c>
      <c r="D13" s="49">
        <f t="shared" si="1"/>
        <v>2706</v>
      </c>
      <c r="E13" s="16">
        <v>4573</v>
      </c>
      <c r="F13" s="16">
        <f t="shared" si="2"/>
        <v>43</v>
      </c>
      <c r="G13" s="16">
        <v>5640</v>
      </c>
      <c r="H13" s="16">
        <f t="shared" si="3"/>
        <v>141</v>
      </c>
      <c r="I13" s="16">
        <v>6859</v>
      </c>
      <c r="J13" s="16">
        <f t="shared" si="4"/>
        <v>342.95000000000005</v>
      </c>
      <c r="K13" s="16">
        <f t="shared" si="5"/>
        <v>504</v>
      </c>
      <c r="L13" s="16">
        <v>9145</v>
      </c>
      <c r="N13" s="47"/>
    </row>
    <row r="14" spans="1:18" s="42" customFormat="1" ht="12.75" customHeight="1" x14ac:dyDescent="0.3">
      <c r="A14" s="48">
        <v>6</v>
      </c>
      <c r="B14" s="33">
        <v>37190</v>
      </c>
      <c r="C14" s="49">
        <f t="shared" si="0"/>
        <v>3099.1666666666665</v>
      </c>
      <c r="D14" s="49">
        <f t="shared" si="1"/>
        <v>3100</v>
      </c>
      <c r="E14" s="16">
        <v>5245</v>
      </c>
      <c r="F14" s="16">
        <f t="shared" si="2"/>
        <v>49</v>
      </c>
      <c r="G14" s="16">
        <v>6469</v>
      </c>
      <c r="H14" s="16">
        <f t="shared" si="3"/>
        <v>161</v>
      </c>
      <c r="I14" s="16">
        <v>7868</v>
      </c>
      <c r="J14" s="16">
        <f t="shared" si="4"/>
        <v>393.40000000000003</v>
      </c>
      <c r="K14" s="16">
        <f t="shared" si="5"/>
        <v>577</v>
      </c>
      <c r="L14" s="16">
        <v>10490</v>
      </c>
      <c r="N14" s="47"/>
    </row>
    <row r="15" spans="1:18" s="42" customFormat="1" ht="12.75" customHeight="1" x14ac:dyDescent="0.3">
      <c r="A15" s="48">
        <v>7</v>
      </c>
      <c r="B15" s="33">
        <v>41910</v>
      </c>
      <c r="C15" s="49">
        <f t="shared" si="0"/>
        <v>3492.5</v>
      </c>
      <c r="D15" s="49">
        <f t="shared" si="1"/>
        <v>3493</v>
      </c>
      <c r="E15" s="16">
        <v>5918</v>
      </c>
      <c r="F15" s="16">
        <f t="shared" si="2"/>
        <v>55</v>
      </c>
      <c r="G15" s="16">
        <v>7299</v>
      </c>
      <c r="H15" s="16">
        <f t="shared" si="3"/>
        <v>181</v>
      </c>
      <c r="I15" s="16">
        <v>8877</v>
      </c>
      <c r="J15" s="16">
        <f t="shared" si="4"/>
        <v>443.85</v>
      </c>
      <c r="K15" s="16">
        <f t="shared" si="5"/>
        <v>650</v>
      </c>
      <c r="L15" s="16">
        <v>11835</v>
      </c>
      <c r="N15" s="47"/>
    </row>
    <row r="16" spans="1:18" s="42" customFormat="1" ht="12.75" customHeight="1" x14ac:dyDescent="0.3">
      <c r="A16" s="48">
        <v>8</v>
      </c>
      <c r="B16" s="33">
        <v>46630</v>
      </c>
      <c r="C16" s="49">
        <f t="shared" si="0"/>
        <v>3885.8333333333335</v>
      </c>
      <c r="D16" s="49">
        <f t="shared" si="1"/>
        <v>3886</v>
      </c>
      <c r="E16" s="16">
        <v>6590</v>
      </c>
      <c r="F16" s="16">
        <f t="shared" si="2"/>
        <v>62</v>
      </c>
      <c r="G16" s="16">
        <v>8128</v>
      </c>
      <c r="H16" s="16">
        <f t="shared" si="3"/>
        <v>203</v>
      </c>
      <c r="I16" s="16">
        <v>9885</v>
      </c>
      <c r="J16" s="16">
        <f t="shared" si="4"/>
        <v>494.25</v>
      </c>
      <c r="K16" s="16">
        <f t="shared" si="5"/>
        <v>726</v>
      </c>
      <c r="L16" s="16">
        <v>13180</v>
      </c>
      <c r="N16" s="47"/>
    </row>
    <row r="17" spans="1:14" s="42" customFormat="1" ht="12.75" customHeight="1" x14ac:dyDescent="0.3">
      <c r="A17" s="48">
        <v>9</v>
      </c>
      <c r="B17" s="33">
        <v>51350</v>
      </c>
      <c r="C17" s="49">
        <f t="shared" si="0"/>
        <v>4279.166666666667</v>
      </c>
      <c r="D17" s="49">
        <f t="shared" si="1"/>
        <v>4280</v>
      </c>
      <c r="E17" s="16">
        <v>7263</v>
      </c>
      <c r="F17" s="16">
        <f t="shared" si="2"/>
        <v>68</v>
      </c>
      <c r="G17" s="16">
        <v>8958</v>
      </c>
      <c r="H17" s="16">
        <f t="shared" si="3"/>
        <v>223</v>
      </c>
      <c r="I17" s="16">
        <v>10894</v>
      </c>
      <c r="J17" s="16">
        <f t="shared" si="4"/>
        <v>544.70000000000005</v>
      </c>
      <c r="K17" s="16">
        <f t="shared" si="5"/>
        <v>799</v>
      </c>
      <c r="L17" s="16">
        <v>14525</v>
      </c>
      <c r="N17" s="47"/>
    </row>
    <row r="18" spans="1:14" s="42" customFormat="1" ht="12.75" customHeight="1" x14ac:dyDescent="0.3">
      <c r="A18" s="48">
        <v>10</v>
      </c>
      <c r="B18" s="33">
        <v>56070</v>
      </c>
      <c r="C18" s="49">
        <f t="shared" si="0"/>
        <v>4672.5</v>
      </c>
      <c r="D18" s="49">
        <f t="shared" si="1"/>
        <v>4673</v>
      </c>
      <c r="E18" s="16">
        <v>7935</v>
      </c>
      <c r="F18" s="16">
        <f t="shared" si="2"/>
        <v>74</v>
      </c>
      <c r="G18" s="16">
        <v>9787</v>
      </c>
      <c r="H18" s="16">
        <f t="shared" si="3"/>
        <v>243</v>
      </c>
      <c r="I18" s="16">
        <v>11903</v>
      </c>
      <c r="J18" s="16">
        <f t="shared" si="4"/>
        <v>595.15</v>
      </c>
      <c r="K18" s="16">
        <f t="shared" si="5"/>
        <v>872</v>
      </c>
      <c r="L18" s="16">
        <v>15870</v>
      </c>
      <c r="N18" s="47"/>
    </row>
    <row r="19" spans="1:14" s="42" customFormat="1" ht="12.75" customHeight="1" x14ac:dyDescent="0.3">
      <c r="A19" s="48">
        <v>11</v>
      </c>
      <c r="B19" s="33">
        <v>60790</v>
      </c>
      <c r="C19" s="49">
        <f t="shared" si="0"/>
        <v>5065.833333333333</v>
      </c>
      <c r="D19" s="49">
        <f t="shared" si="1"/>
        <v>5066</v>
      </c>
      <c r="E19" s="16">
        <v>8608</v>
      </c>
      <c r="F19" s="16">
        <f t="shared" si="2"/>
        <v>80</v>
      </c>
      <c r="G19" s="16">
        <v>10616</v>
      </c>
      <c r="H19" s="16">
        <f t="shared" si="3"/>
        <v>264</v>
      </c>
      <c r="I19" s="16">
        <v>12912</v>
      </c>
      <c r="J19" s="16">
        <f t="shared" si="4"/>
        <v>645.6</v>
      </c>
      <c r="K19" s="16">
        <f t="shared" si="5"/>
        <v>946</v>
      </c>
      <c r="L19" s="16">
        <v>17215</v>
      </c>
      <c r="N19" s="47"/>
    </row>
    <row r="20" spans="1:14" s="42" customFormat="1" ht="13.5" customHeight="1" x14ac:dyDescent="0.3">
      <c r="A20" s="48">
        <v>12</v>
      </c>
      <c r="B20" s="33">
        <v>65510</v>
      </c>
      <c r="C20" s="49">
        <f t="shared" si="0"/>
        <v>5459.166666666667</v>
      </c>
      <c r="D20" s="49">
        <f t="shared" si="1"/>
        <v>5460</v>
      </c>
      <c r="E20" s="16">
        <v>9280</v>
      </c>
      <c r="F20" s="16">
        <f t="shared" si="2"/>
        <v>87</v>
      </c>
      <c r="G20" s="16">
        <v>11446</v>
      </c>
      <c r="H20" s="16">
        <f t="shared" si="3"/>
        <v>285</v>
      </c>
      <c r="I20" s="16">
        <v>13920</v>
      </c>
      <c r="J20" s="16">
        <f t="shared" si="4"/>
        <v>696</v>
      </c>
      <c r="K20" s="16">
        <f t="shared" si="5"/>
        <v>1022</v>
      </c>
      <c r="L20" s="16">
        <v>18560</v>
      </c>
      <c r="N20" s="47"/>
    </row>
    <row r="21" spans="1:14" ht="12.75" customHeight="1" x14ac:dyDescent="0.3">
      <c r="A21" s="17">
        <v>13</v>
      </c>
      <c r="B21" s="33">
        <v>70230</v>
      </c>
      <c r="C21" s="13">
        <f t="shared" si="0"/>
        <v>5852.5</v>
      </c>
      <c r="D21" s="13">
        <f t="shared" si="1"/>
        <v>5853</v>
      </c>
      <c r="E21" s="14">
        <v>9953</v>
      </c>
      <c r="F21" s="29">
        <f t="shared" si="2"/>
        <v>93</v>
      </c>
      <c r="G21" s="14">
        <v>12275</v>
      </c>
      <c r="H21" s="29">
        <f t="shared" si="3"/>
        <v>305</v>
      </c>
      <c r="I21" s="14">
        <v>14929</v>
      </c>
      <c r="J21" s="29">
        <f t="shared" si="4"/>
        <v>746.45</v>
      </c>
      <c r="K21" s="31">
        <f t="shared" si="5"/>
        <v>1170</v>
      </c>
      <c r="L21" s="14">
        <v>20440</v>
      </c>
      <c r="N21" s="47"/>
    </row>
    <row r="22" spans="1:14" ht="12.75" customHeight="1" x14ac:dyDescent="0.3">
      <c r="A22" s="17">
        <v>14</v>
      </c>
      <c r="B22" s="33">
        <v>74950</v>
      </c>
      <c r="C22" s="13">
        <f t="shared" si="0"/>
        <v>6245.833333333333</v>
      </c>
      <c r="D22" s="13">
        <f t="shared" si="1"/>
        <v>6246</v>
      </c>
      <c r="E22" s="14">
        <v>10625</v>
      </c>
      <c r="F22" s="29">
        <f t="shared" si="2"/>
        <v>99</v>
      </c>
      <c r="G22" s="14">
        <v>13105</v>
      </c>
      <c r="H22" s="29">
        <f t="shared" si="3"/>
        <v>326</v>
      </c>
      <c r="I22" s="14">
        <v>15938</v>
      </c>
      <c r="J22" s="29">
        <f t="shared" si="4"/>
        <v>796.90000000000009</v>
      </c>
      <c r="K22" s="31">
        <f t="shared" si="5"/>
        <v>1808</v>
      </c>
      <c r="L22" s="14">
        <v>25820</v>
      </c>
      <c r="N22" s="47"/>
    </row>
    <row r="23" spans="1:14" ht="12.75" customHeight="1" x14ac:dyDescent="0.3">
      <c r="A23" s="17">
        <v>15</v>
      </c>
      <c r="B23" s="33">
        <v>79670</v>
      </c>
      <c r="C23" s="13">
        <f t="shared" si="0"/>
        <v>6639.166666666667</v>
      </c>
      <c r="D23" s="13">
        <f t="shared" si="1"/>
        <v>6640</v>
      </c>
      <c r="E23" s="14">
        <v>11298</v>
      </c>
      <c r="F23" s="29">
        <f t="shared" si="2"/>
        <v>105</v>
      </c>
      <c r="G23" s="14">
        <v>13934</v>
      </c>
      <c r="H23" s="29">
        <f t="shared" si="3"/>
        <v>346</v>
      </c>
      <c r="I23" s="14">
        <v>16947</v>
      </c>
      <c r="J23" s="29">
        <f t="shared" si="4"/>
        <v>847.35</v>
      </c>
      <c r="K23" s="31">
        <f t="shared" si="5"/>
        <v>2446</v>
      </c>
      <c r="L23" s="14">
        <v>31200</v>
      </c>
      <c r="N23" s="47"/>
    </row>
    <row r="24" spans="1:14" ht="12.75" customHeight="1" x14ac:dyDescent="0.3">
      <c r="A24" s="17">
        <v>16</v>
      </c>
      <c r="B24" s="33">
        <v>84390</v>
      </c>
      <c r="C24" s="13">
        <f t="shared" si="0"/>
        <v>7032.5</v>
      </c>
      <c r="D24" s="13">
        <f t="shared" si="1"/>
        <v>7033</v>
      </c>
      <c r="E24" s="14">
        <v>11970</v>
      </c>
      <c r="F24" s="29">
        <f t="shared" si="2"/>
        <v>112</v>
      </c>
      <c r="G24" s="14">
        <v>14763</v>
      </c>
      <c r="H24" s="29">
        <f t="shared" si="3"/>
        <v>367</v>
      </c>
      <c r="I24" s="14">
        <v>17955</v>
      </c>
      <c r="J24" s="29">
        <f t="shared" si="4"/>
        <v>897.75</v>
      </c>
      <c r="K24" s="31">
        <f t="shared" si="5"/>
        <v>3087</v>
      </c>
      <c r="L24" s="14">
        <v>36580</v>
      </c>
      <c r="N24" s="47"/>
    </row>
    <row r="25" spans="1:14" ht="12.75" customHeight="1" x14ac:dyDescent="0.3">
      <c r="A25" s="17">
        <v>17</v>
      </c>
      <c r="B25" s="33">
        <v>89110</v>
      </c>
      <c r="C25" s="13">
        <f t="shared" si="0"/>
        <v>7425.833333333333</v>
      </c>
      <c r="D25" s="13">
        <f t="shared" si="1"/>
        <v>7426</v>
      </c>
      <c r="E25" s="14">
        <v>12643</v>
      </c>
      <c r="F25" s="29">
        <f t="shared" si="2"/>
        <v>118</v>
      </c>
      <c r="G25" s="14">
        <v>15593</v>
      </c>
      <c r="H25" s="29">
        <f t="shared" si="3"/>
        <v>388</v>
      </c>
      <c r="I25" s="14">
        <v>18964</v>
      </c>
      <c r="J25" s="29">
        <f t="shared" si="4"/>
        <v>948.2</v>
      </c>
      <c r="K25" s="31">
        <f t="shared" si="5"/>
        <v>3725</v>
      </c>
      <c r="L25" s="14">
        <v>41960</v>
      </c>
      <c r="N25" s="47"/>
    </row>
    <row r="26" spans="1:14" ht="12.75" customHeight="1" x14ac:dyDescent="0.3">
      <c r="A26" s="17">
        <v>18</v>
      </c>
      <c r="B26" s="33">
        <v>93830</v>
      </c>
      <c r="C26" s="13">
        <f t="shared" si="0"/>
        <v>7819.166666666667</v>
      </c>
      <c r="D26" s="13">
        <f t="shared" si="1"/>
        <v>7820</v>
      </c>
      <c r="E26" s="14">
        <v>13315</v>
      </c>
      <c r="F26" s="29">
        <f t="shared" si="2"/>
        <v>124</v>
      </c>
      <c r="G26" s="14">
        <v>16422</v>
      </c>
      <c r="H26" s="29">
        <f t="shared" si="3"/>
        <v>408</v>
      </c>
      <c r="I26" s="14">
        <v>19973</v>
      </c>
      <c r="J26" s="29">
        <f t="shared" si="4"/>
        <v>998.65000000000009</v>
      </c>
      <c r="K26" s="31">
        <f t="shared" si="5"/>
        <v>4363</v>
      </c>
      <c r="L26" s="14">
        <v>47340</v>
      </c>
      <c r="N26" s="47"/>
    </row>
    <row r="27" spans="1:14" ht="12.75" customHeight="1" x14ac:dyDescent="0.3">
      <c r="A27" s="17">
        <v>19</v>
      </c>
      <c r="B27" s="33">
        <v>98550</v>
      </c>
      <c r="C27" s="13">
        <f t="shared" si="0"/>
        <v>8212.5</v>
      </c>
      <c r="D27" s="13">
        <f t="shared" si="1"/>
        <v>8213</v>
      </c>
      <c r="E27" s="14">
        <v>13988</v>
      </c>
      <c r="F27" s="29">
        <f t="shared" si="2"/>
        <v>131</v>
      </c>
      <c r="G27" s="14">
        <v>17252</v>
      </c>
      <c r="H27" s="29">
        <f t="shared" si="3"/>
        <v>429</v>
      </c>
      <c r="I27" s="14">
        <v>20982</v>
      </c>
      <c r="J27" s="29">
        <f t="shared" si="4"/>
        <v>1049.1000000000001</v>
      </c>
      <c r="K27" s="31">
        <f t="shared" si="5"/>
        <v>5003</v>
      </c>
      <c r="L27" s="14">
        <v>52720</v>
      </c>
      <c r="N27" s="47"/>
    </row>
    <row r="28" spans="1:14" ht="12.75" customHeight="1" x14ac:dyDescent="0.3">
      <c r="A28" s="17">
        <v>20</v>
      </c>
      <c r="B28" s="33">
        <v>103270</v>
      </c>
      <c r="C28" s="13">
        <f t="shared" si="0"/>
        <v>8605.8333333333339</v>
      </c>
      <c r="D28" s="13">
        <f t="shared" si="1"/>
        <v>8606</v>
      </c>
      <c r="E28" s="14">
        <v>14660</v>
      </c>
      <c r="F28" s="29">
        <f t="shared" si="2"/>
        <v>137</v>
      </c>
      <c r="G28" s="14">
        <v>18081</v>
      </c>
      <c r="H28" s="29">
        <f t="shared" si="3"/>
        <v>450</v>
      </c>
      <c r="I28" s="14">
        <v>21990</v>
      </c>
      <c r="J28" s="29">
        <f t="shared" si="4"/>
        <v>1099.5</v>
      </c>
      <c r="K28" s="31">
        <f t="shared" si="5"/>
        <v>5642</v>
      </c>
      <c r="L28" s="14">
        <v>58100</v>
      </c>
      <c r="N28" s="47"/>
    </row>
    <row r="29" spans="1:14" ht="12.75" customHeight="1" x14ac:dyDescent="0.3">
      <c r="A29" s="17">
        <v>21</v>
      </c>
      <c r="B29" s="33">
        <v>107990</v>
      </c>
      <c r="C29" s="13">
        <f t="shared" si="0"/>
        <v>8999.1666666666661</v>
      </c>
      <c r="D29" s="13">
        <f t="shared" si="1"/>
        <v>9000</v>
      </c>
      <c r="E29" s="14">
        <v>15333</v>
      </c>
      <c r="F29" s="29">
        <f t="shared" si="2"/>
        <v>143</v>
      </c>
      <c r="G29" s="14">
        <v>18911</v>
      </c>
      <c r="H29" s="29">
        <f t="shared" si="3"/>
        <v>470</v>
      </c>
      <c r="I29" s="14">
        <v>22999</v>
      </c>
      <c r="J29" s="29">
        <f t="shared" si="4"/>
        <v>1149.95</v>
      </c>
      <c r="K29" s="31">
        <f t="shared" si="5"/>
        <v>6280</v>
      </c>
      <c r="L29" s="14">
        <v>63480</v>
      </c>
      <c r="N29" s="47"/>
    </row>
    <row r="30" spans="1:14" ht="12.75" customHeight="1" x14ac:dyDescent="0.3">
      <c r="A30" s="17">
        <v>22</v>
      </c>
      <c r="B30" s="33">
        <v>112710</v>
      </c>
      <c r="C30" s="13">
        <f t="shared" si="0"/>
        <v>9392.5</v>
      </c>
      <c r="D30" s="13">
        <f t="shared" si="1"/>
        <v>9393</v>
      </c>
      <c r="E30" s="14">
        <v>16005</v>
      </c>
      <c r="F30" s="29">
        <f t="shared" si="2"/>
        <v>149</v>
      </c>
      <c r="G30" s="14">
        <v>19740</v>
      </c>
      <c r="H30" s="29">
        <f t="shared" si="3"/>
        <v>490</v>
      </c>
      <c r="I30" s="14">
        <v>24008</v>
      </c>
      <c r="J30" s="29">
        <f t="shared" si="4"/>
        <v>1200.4000000000001</v>
      </c>
      <c r="K30" s="31">
        <f t="shared" si="5"/>
        <v>6918</v>
      </c>
      <c r="L30" s="14">
        <v>68860</v>
      </c>
      <c r="N30" s="47"/>
    </row>
    <row r="32" spans="1:14" x14ac:dyDescent="0.3">
      <c r="E32" s="42"/>
      <c r="F32" s="42"/>
      <c r="G32" s="42"/>
      <c r="H32" s="42"/>
      <c r="I32" s="42"/>
      <c r="J32" s="42"/>
    </row>
    <row r="33" spans="1:10" ht="12.75" customHeight="1" x14ac:dyDescent="0.3">
      <c r="A33" s="35" t="s">
        <v>10</v>
      </c>
      <c r="B33" s="34"/>
      <c r="C33" s="34"/>
      <c r="D33" s="34"/>
      <c r="E33" s="43"/>
      <c r="F33" s="42" t="s">
        <v>16</v>
      </c>
      <c r="G33" s="43"/>
      <c r="H33" s="43"/>
      <c r="I33" s="42"/>
      <c r="J33" s="42"/>
    </row>
    <row r="34" spans="1:10" ht="12.75" customHeight="1" x14ac:dyDescent="0.3">
      <c r="A34" s="34"/>
      <c r="B34" s="35" t="s">
        <v>17</v>
      </c>
      <c r="C34" s="34"/>
      <c r="D34" s="34"/>
      <c r="E34" s="43"/>
      <c r="F34" s="42" t="s">
        <v>37</v>
      </c>
      <c r="G34" s="43"/>
      <c r="H34" s="43"/>
      <c r="I34" s="42"/>
      <c r="J34" s="42"/>
    </row>
    <row r="35" spans="1:10" ht="12.75" customHeight="1" x14ac:dyDescent="0.3">
      <c r="E35" s="42"/>
      <c r="F35" s="42"/>
      <c r="G35" s="42"/>
      <c r="H35" s="42"/>
      <c r="I35" s="42"/>
      <c r="J35" s="42"/>
    </row>
    <row r="36" spans="1:10" ht="12.75" customHeight="1" x14ac:dyDescent="0.3">
      <c r="A36" s="34"/>
      <c r="B36" s="35" t="s">
        <v>13</v>
      </c>
      <c r="C36" s="34"/>
      <c r="D36" s="34"/>
      <c r="E36" s="43"/>
      <c r="F36" s="42" t="s">
        <v>38</v>
      </c>
      <c r="G36" s="43"/>
      <c r="H36" s="43"/>
      <c r="I36" s="42"/>
      <c r="J36" s="42"/>
    </row>
    <row r="37" spans="1:10" ht="12.75" customHeight="1" x14ac:dyDescent="0.3">
      <c r="A37" s="34"/>
      <c r="B37" s="35" t="s">
        <v>11</v>
      </c>
      <c r="C37" s="35" t="s">
        <v>12</v>
      </c>
      <c r="D37" s="35" t="s">
        <v>26</v>
      </c>
      <c r="E37" s="43"/>
      <c r="F37" s="42" t="s">
        <v>18</v>
      </c>
      <c r="G37" s="42" t="s">
        <v>19</v>
      </c>
      <c r="H37" s="42" t="s">
        <v>27</v>
      </c>
      <c r="I37" s="42"/>
      <c r="J37" s="42"/>
    </row>
    <row r="38" spans="1:10" ht="12.75" customHeight="1" x14ac:dyDescent="0.3">
      <c r="E38" s="42"/>
      <c r="F38" s="42"/>
      <c r="G38" s="42"/>
      <c r="H38" s="42"/>
      <c r="I38" s="42"/>
      <c r="J38" s="42"/>
    </row>
    <row r="39" spans="1:10" ht="12.75" customHeight="1" x14ac:dyDescent="0.3">
      <c r="A39" s="34"/>
      <c r="B39" s="35" t="s">
        <v>15</v>
      </c>
      <c r="C39" s="34"/>
      <c r="D39" s="34"/>
      <c r="E39" s="43"/>
      <c r="F39" s="42" t="s">
        <v>39</v>
      </c>
      <c r="G39" s="43"/>
      <c r="H39" s="43"/>
      <c r="I39" s="42"/>
      <c r="J39" s="42"/>
    </row>
    <row r="40" spans="1:10" ht="12.75" customHeight="1" x14ac:dyDescent="0.3">
      <c r="A40" s="34"/>
      <c r="B40" s="35" t="s">
        <v>11</v>
      </c>
      <c r="C40" s="35" t="s">
        <v>12</v>
      </c>
      <c r="D40" s="35" t="s">
        <v>28</v>
      </c>
      <c r="E40" s="43"/>
      <c r="F40" s="42" t="s">
        <v>20</v>
      </c>
      <c r="G40" s="42" t="s">
        <v>12</v>
      </c>
      <c r="H40" s="42" t="s">
        <v>30</v>
      </c>
      <c r="I40" s="42"/>
      <c r="J40" s="42"/>
    </row>
    <row r="41" spans="1:10" ht="12.75" customHeight="1" x14ac:dyDescent="0.3">
      <c r="E41" s="42"/>
      <c r="F41" s="42"/>
      <c r="G41" s="42"/>
      <c r="H41" s="42"/>
      <c r="I41" s="42"/>
      <c r="J41" s="42"/>
    </row>
    <row r="42" spans="1:10" ht="12.75" customHeight="1" x14ac:dyDescent="0.3">
      <c r="A42" s="34"/>
      <c r="B42" s="35" t="s">
        <v>14</v>
      </c>
      <c r="C42" s="34"/>
      <c r="D42" s="34"/>
      <c r="E42" s="43"/>
      <c r="F42" s="42" t="s">
        <v>40</v>
      </c>
      <c r="G42" s="43"/>
      <c r="H42" s="43"/>
      <c r="I42" s="42"/>
      <c r="J42" s="42"/>
    </row>
    <row r="43" spans="1:10" ht="12.75" customHeight="1" x14ac:dyDescent="0.3">
      <c r="A43" s="34"/>
      <c r="B43" s="35" t="s">
        <v>11</v>
      </c>
      <c r="C43" s="35" t="s">
        <v>12</v>
      </c>
      <c r="D43" s="35" t="s">
        <v>29</v>
      </c>
      <c r="E43" s="43"/>
      <c r="F43" s="42" t="s">
        <v>11</v>
      </c>
      <c r="G43" s="42" t="s">
        <v>12</v>
      </c>
      <c r="H43" s="42" t="s">
        <v>29</v>
      </c>
      <c r="I43" s="42"/>
      <c r="J43" s="42"/>
    </row>
    <row r="44" spans="1:10" x14ac:dyDescent="0.3">
      <c r="E44" s="42"/>
      <c r="F44" s="42"/>
      <c r="G44" s="42"/>
      <c r="H44" s="42"/>
      <c r="I44" s="42"/>
      <c r="J44" s="42"/>
    </row>
    <row r="45" spans="1:10" ht="12.75" customHeight="1" x14ac:dyDescent="0.3">
      <c r="A45" s="34"/>
      <c r="B45" s="34"/>
      <c r="C45" s="37"/>
      <c r="D45" s="36"/>
      <c r="E45" s="44"/>
      <c r="F45" s="43"/>
      <c r="G45" s="43"/>
      <c r="H45" s="42"/>
      <c r="I45" s="42"/>
      <c r="J45" s="42"/>
    </row>
    <row r="46" spans="1:10" ht="12.75" customHeight="1" x14ac:dyDescent="0.3">
      <c r="A46" s="34" t="s">
        <v>41</v>
      </c>
      <c r="B46" s="34"/>
      <c r="C46" s="37"/>
      <c r="D46" s="36"/>
      <c r="E46" s="44"/>
      <c r="F46" s="43"/>
      <c r="G46" s="43"/>
      <c r="H46" s="42"/>
      <c r="I46" s="42"/>
      <c r="J46" s="42"/>
    </row>
    <row r="47" spans="1:10" ht="12.75" customHeight="1" x14ac:dyDescent="0.3">
      <c r="A47" s="42" t="s">
        <v>47</v>
      </c>
      <c r="B47" s="34"/>
      <c r="C47" s="37"/>
      <c r="D47" s="36"/>
      <c r="E47" s="44"/>
      <c r="F47" s="43"/>
      <c r="G47" s="43"/>
      <c r="H47" s="42"/>
      <c r="I47" s="42"/>
      <c r="J47" s="42"/>
    </row>
  </sheetData>
  <mergeCells count="3">
    <mergeCell ref="A1:L3"/>
    <mergeCell ref="A4:L5"/>
    <mergeCell ref="A6:L6"/>
  </mergeCells>
  <pageMargins left="0" right="0" top="0" bottom="0" header="0.17" footer="2.27"/>
  <pageSetup scale="92" orientation="landscape" horizontalDpi="300" r:id="rId1"/>
  <headerFooter alignWithMargins="0">
    <oddHeader>&amp;RAttachment #9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1,3,5</vt:lpstr>
      <vt:lpstr>4,8,5</vt:lpstr>
      <vt:lpstr>2019</vt:lpstr>
      <vt:lpstr>2020</vt:lpstr>
      <vt:lpstr>2021</vt:lpstr>
      <vt:lpstr>2022</vt:lpstr>
      <vt:lpstr>2023</vt:lpstr>
      <vt:lpstr>2024</vt:lpstr>
      <vt:lpstr>'1,3,5'!Print_Area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'4,8,5'!Print_Area</vt:lpstr>
    </vt:vector>
  </TitlesOfParts>
  <Company>Missouri Department of Social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DGX260</dc:creator>
  <cp:lastModifiedBy>Peanick, Julie</cp:lastModifiedBy>
  <cp:lastPrinted>2015-01-27T23:01:08Z</cp:lastPrinted>
  <dcterms:created xsi:type="dcterms:W3CDTF">2006-03-20T20:50:49Z</dcterms:created>
  <dcterms:modified xsi:type="dcterms:W3CDTF">2024-06-28T19:22:11Z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